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6020" windowHeight="11760" activeTab="0"/>
  </bookViews>
  <sheets>
    <sheet name="README and Further Details" sheetId="1" r:id="rId1"/>
    <sheet name="Carbon Income &amp; Costs" sheetId="2" r:id="rId2"/>
    <sheet name="Current Landuse Scenario" sheetId="3" r:id="rId3"/>
    <sheet name="Woodland Scenario" sheetId="4" r:id="rId4"/>
    <sheet name="Disclaimer" sheetId="5" r:id="rId5"/>
    <sheet name="Version Control" sheetId="6" r:id="rId6"/>
  </sheets>
  <definedNames>
    <definedName name="_xlfn.IFERROR" hidden="1">#NAME?</definedName>
    <definedName name="VERSION_1">'Carbon Income &amp; Costs'!$B$13:$R$23</definedName>
    <definedName name="VERSION_1_COSTS">'Carbon Income &amp; Costs'!$N$12:$R$23</definedName>
    <definedName name="VERSION_2">'Carbon Income &amp; Costs'!$B$28:$R$39</definedName>
    <definedName name="VERSION_2_COSTS">'Carbon Income &amp; Costs'!$N$27:$R$39</definedName>
    <definedName name="VERSION_3">'Carbon Income &amp; Costs'!$B$45:$R$59</definedName>
    <definedName name="VERSION_3_COSTS">'Carbon Income &amp; Costs'!$N$44:$R$59</definedName>
  </definedNames>
  <calcPr calcMode="autoNoTable" fullCalcOnLoad="1"/>
</workbook>
</file>

<file path=xl/sharedStrings.xml><?xml version="1.0" encoding="utf-8"?>
<sst xmlns="http://schemas.openxmlformats.org/spreadsheetml/2006/main" count="255" uniqueCount="179">
  <si>
    <t>Project Name:</t>
  </si>
  <si>
    <t>Project ID:</t>
  </si>
  <si>
    <t>Date of Calculation:</t>
  </si>
  <si>
    <t>Costs</t>
  </si>
  <si>
    <t>Year</t>
  </si>
  <si>
    <t>Subtotal</t>
  </si>
  <si>
    <t>Total Costs</t>
  </si>
  <si>
    <t>Income</t>
  </si>
  <si>
    <t>Carbon</t>
  </si>
  <si>
    <t>Total Income</t>
  </si>
  <si>
    <t>Other Costs:</t>
  </si>
  <si>
    <t>Grants:</t>
  </si>
  <si>
    <t>Test 2</t>
  </si>
  <si>
    <t>% Carbon Finance:</t>
  </si>
  <si>
    <t>Discount Rate:</t>
  </si>
  <si>
    <t>Calendar Year</t>
  </si>
  <si>
    <t>Person Undertaking the Calculation:</t>
  </si>
  <si>
    <t>Timber/Woodfuel</t>
  </si>
  <si>
    <t>Weeding</t>
  </si>
  <si>
    <t>Beating Up</t>
  </si>
  <si>
    <t>Woodland Carbon Code Costs:</t>
  </si>
  <si>
    <t>Total</t>
  </si>
  <si>
    <t>Discounted Figures</t>
  </si>
  <si>
    <t>0-99</t>
  </si>
  <si>
    <t>Constant (cash) Figures</t>
  </si>
  <si>
    <t>Marking Out</t>
  </si>
  <si>
    <t>Planting Labour</t>
  </si>
  <si>
    <t>Fencing</t>
  </si>
  <si>
    <t>Tree Shelters</t>
  </si>
  <si>
    <t>Drainage</t>
  </si>
  <si>
    <t>Insurance</t>
  </si>
  <si>
    <t>Test 3 - Investment Test</t>
  </si>
  <si>
    <t>Validation and Verification</t>
  </si>
  <si>
    <t>Survey Work</t>
  </si>
  <si>
    <t>Planning Grant</t>
  </si>
  <si>
    <t>Capital Grant</t>
  </si>
  <si>
    <t>Other</t>
  </si>
  <si>
    <t>Residual Land Value (End Year)</t>
  </si>
  <si>
    <t>Costs of managing Baseline scenario/ Current or alternative landuse</t>
  </si>
  <si>
    <t>Other Income:</t>
  </si>
  <si>
    <t>Planting &amp; Establishment Costs</t>
  </si>
  <si>
    <t>Seedlings</t>
  </si>
  <si>
    <t>Ground Preparation</t>
  </si>
  <si>
    <t>Deer/Vermin control</t>
  </si>
  <si>
    <t>Ongoing Management Fees</t>
  </si>
  <si>
    <t>Thinning/Felling operations</t>
  </si>
  <si>
    <t>Other income</t>
  </si>
  <si>
    <t>Version 1:  For WCC projects (not applying to the Woodland Carbon Guarantee in England)</t>
  </si>
  <si>
    <t>Verification:  years since start date</t>
  </si>
  <si>
    <t>Vintage Start Date</t>
  </si>
  <si>
    <t>Vintage End Date</t>
  </si>
  <si>
    <t>Subtotal - claimable under WCaG to f/y 2055/56</t>
  </si>
  <si>
    <t>Subtotal - remainder not claimable under WCaG</t>
  </si>
  <si>
    <t>Total - units claimable over 100 years</t>
  </si>
  <si>
    <t>** Works for start dates between 1/4/2020 and 31/3/2026</t>
  </si>
  <si>
    <t>PIU Issuance</t>
  </si>
  <si>
    <t>PIU-WCU Conversion</t>
  </si>
  <si>
    <t>Validation/ Verification</t>
  </si>
  <si>
    <t>Validation Cost</t>
  </si>
  <si>
    <t xml:space="preserve">Year </t>
  </si>
  <si>
    <t>Reference Table</t>
  </si>
  <si>
    <t>NO</t>
  </si>
  <si>
    <t>Expected Carbon Price if sold when verified</t>
  </si>
  <si>
    <t>Bid Price</t>
  </si>
  <si>
    <t>Carbon Income if sold Up Front (year 0)</t>
  </si>
  <si>
    <t>10-Yearly</t>
  </si>
  <si>
    <t>Cost of Validation</t>
  </si>
  <si>
    <t>Cost of Survey work</t>
  </si>
  <si>
    <t>N/A</t>
  </si>
  <si>
    <t>GROSS INCOME</t>
  </si>
  <si>
    <t>NET INCOME</t>
  </si>
  <si>
    <t>Net Income (by Vintage)</t>
  </si>
  <si>
    <t>Net Income (Cumulative)</t>
  </si>
  <si>
    <t>Total Costs (by Vintage)</t>
  </si>
  <si>
    <t>Total Costs (Cumulative)</t>
  </si>
  <si>
    <t xml:space="preserve">Q3: When will carbon be sold? </t>
  </si>
  <si>
    <t>Y5 Verification Cost</t>
  </si>
  <si>
    <t>Y15+ Verification Cost</t>
  </si>
  <si>
    <t>Gross Carbon Income (Cumulative)</t>
  </si>
  <si>
    <t>Gross Carbon Income             (by Vintage)</t>
  </si>
  <si>
    <t>Woodland Scenario</t>
  </si>
  <si>
    <t>Carbon Income &amp; Costs</t>
  </si>
  <si>
    <t>Must be 'once verified' for Guarantee</t>
  </si>
  <si>
    <t>&lt;insert name&gt;</t>
  </si>
  <si>
    <t>Yellow cells give results of Test 2 and Test 3 (to copy to your PDD)</t>
  </si>
  <si>
    <t>Yellow cells indicate your chosen scenario</t>
  </si>
  <si>
    <t>Q4. Please estimate:</t>
  </si>
  <si>
    <t>Q5. Project Duration (years)</t>
  </si>
  <si>
    <t>ONCE VERIFIED</t>
  </si>
  <si>
    <t>Project Developer fees</t>
  </si>
  <si>
    <t>&lt;Project Name&gt;</t>
  </si>
  <si>
    <t>&lt;Project ID&gt;</t>
  </si>
  <si>
    <t>&lt;Insert Name&gt;</t>
  </si>
  <si>
    <t>Description of Cost</t>
  </si>
  <si>
    <t>Description of Income</t>
  </si>
  <si>
    <t>Description of cost</t>
  </si>
  <si>
    <t>Description of income</t>
  </si>
  <si>
    <t>Thinning income</t>
  </si>
  <si>
    <t>Clearfell income</t>
  </si>
  <si>
    <r>
      <rPr>
        <b/>
        <sz val="10"/>
        <rFont val="Verdana"/>
        <family val="2"/>
      </rPr>
      <t xml:space="preserve">For landowners who already owned the land: </t>
    </r>
    <r>
      <rPr>
        <sz val="10"/>
        <rFont val="Verdana"/>
        <family val="2"/>
      </rPr>
      <t xml:space="preserve"> You should include the costs and income from the woodland creation project and also include the value of any standing timber (for commercial timber crops) at the end of the project duration.</t>
    </r>
  </si>
  <si>
    <t>Coming Soon:</t>
  </si>
  <si>
    <r>
      <rPr>
        <b/>
        <sz val="10"/>
        <rFont val="Verdana"/>
        <family val="2"/>
      </rPr>
      <t>For landowners who already owned the land:</t>
    </r>
    <r>
      <rPr>
        <sz val="10"/>
        <rFont val="Verdana"/>
        <family val="2"/>
      </rPr>
      <t xml:space="preserve">  This sheet calculates the </t>
    </r>
    <r>
      <rPr>
        <b/>
        <sz val="10"/>
        <rFont val="Verdana"/>
        <family val="2"/>
      </rPr>
      <t>Net Present Value of the current landuse</t>
    </r>
    <r>
      <rPr>
        <sz val="10"/>
        <rFont val="Verdana"/>
        <family val="2"/>
      </rPr>
      <t xml:space="preserve"> on land you already own.  Enter the costs/ income of your current landuse here.  If woodland creation without carbon has a lower NPV than your current landuse then your project is additional.</t>
    </r>
  </si>
  <si>
    <r>
      <rPr>
        <b/>
        <sz val="10"/>
        <rFont val="Verdana"/>
        <family val="2"/>
      </rPr>
      <t>For all projects:</t>
    </r>
    <r>
      <rPr>
        <sz val="10"/>
        <rFont val="Verdana"/>
        <family val="2"/>
      </rPr>
      <t xml:space="preserve">  This sheet calculates the </t>
    </r>
    <r>
      <rPr>
        <b/>
        <sz val="10"/>
        <rFont val="Verdana"/>
        <family val="2"/>
      </rPr>
      <t>Net Present Value of the woodland creation project</t>
    </r>
    <r>
      <rPr>
        <sz val="10"/>
        <rFont val="Verdana"/>
        <family val="2"/>
      </rPr>
      <t>.  Enter the costs/ income of your woodland project here.</t>
    </r>
  </si>
  <si>
    <t>NPV/ha - Current Landuse</t>
  </si>
  <si>
    <t>Net Present Value  - Baseline/ Current landuse</t>
  </si>
  <si>
    <t>NPV/ha -Woodland</t>
  </si>
  <si>
    <t>Project NPV Baseline/ Current Landuse</t>
  </si>
  <si>
    <t>Project Net Present Value - Woodland</t>
  </si>
  <si>
    <t>NPV Including Carbon:</t>
  </si>
  <si>
    <t>NPV Excluding Carbon:</t>
  </si>
  <si>
    <t>Land Purchase Price</t>
  </si>
  <si>
    <t>Visitor/access management</t>
  </si>
  <si>
    <t>Residual Timber Value (End Year)</t>
  </si>
  <si>
    <t>Total PIUs in vintage to be listed (tCO2e)</t>
  </si>
  <si>
    <t>PIUs to Buffer (tCO2e)</t>
  </si>
  <si>
    <t>PIUs to Project (tCO2e)</t>
  </si>
  <si>
    <t>Disclaimer of Warranty</t>
  </si>
  <si>
    <t>The Woodland Carbon Code Carbon Lookup Tables are distributed ‘as is’ and without warranties as to performance or merchantability or any other warranties whether expressed or implied.  In particular, there is no warranty for the predictions derived from the Carbon Lookup Tables as they are regarded as indicative and not prescriptive.</t>
  </si>
  <si>
    <t>No responsibility for loss occasioned to any person or organisation acting, or refraining from action, as a result of any material in the product can be accepted by the Scottish Forestry or the Forestry Commission.</t>
  </si>
  <si>
    <t>Version Date</t>
  </si>
  <si>
    <t>Version</t>
  </si>
  <si>
    <t>Changes</t>
  </si>
  <si>
    <t>Who</t>
  </si>
  <si>
    <t>Vicky West</t>
  </si>
  <si>
    <t>Current Landuse Scenario</t>
  </si>
  <si>
    <t>March 2021</t>
  </si>
  <si>
    <t>WCC Cashflow Sheet:  Added the Current Landuse Scenario Sheet and Carbon Income &amp; Costs Sheet to feed into the Woodland Scenario.  Other changes for clarity.</t>
  </si>
  <si>
    <t>February 2018</t>
  </si>
  <si>
    <t>Additionality Spreadsheet Version 1.0</t>
  </si>
  <si>
    <r>
      <rPr>
        <b/>
        <sz val="10"/>
        <rFont val="Verdana"/>
        <family val="2"/>
      </rPr>
      <t xml:space="preserve">For all projects: </t>
    </r>
    <r>
      <rPr>
        <sz val="10"/>
        <rFont val="Verdana"/>
        <family val="2"/>
      </rPr>
      <t xml:space="preserve"> This sheet calculates the </t>
    </r>
    <r>
      <rPr>
        <b/>
        <sz val="10"/>
        <rFont val="Verdana"/>
        <family val="2"/>
      </rPr>
      <t>carbon income and costs of involvement in the WCC</t>
    </r>
    <r>
      <rPr>
        <sz val="10"/>
        <rFont val="Verdana"/>
        <family val="2"/>
      </rPr>
      <t>.  Copy the predicted carbon sequestration for your project from the WCC Carbon Calculation Spreadheet into this sheet (the 'PIU table' from either the small woods or standard woods carbon calculator).  Answer the questions at the top of the sheet on guarantee, carbon price, timing of carbon sales, survey, validation &amp; verification costs and project duration.</t>
    </r>
  </si>
  <si>
    <t>The costs of involvement in the WCC as well as the predicted income from carbon sales will then be automatically calculated for you.  They will also be automatically transferred to the Woodland Scenario sheet.</t>
  </si>
  <si>
    <r>
      <rPr>
        <b/>
        <sz val="10"/>
        <rFont val="Verdana"/>
        <family val="2"/>
      </rPr>
      <t>For investors purchasing land to plant:</t>
    </r>
    <r>
      <rPr>
        <sz val="10"/>
        <rFont val="Verdana"/>
        <family val="2"/>
      </rPr>
      <t xml:space="preserve">  Include the purchase price (or a proportion of it, if the land was purchased for multiple objectives/projects) and a nominal end valuation at the end of the project duration.  You should also include the value of any standing timber (for commercial timber crops) at the end of the project duration.</t>
    </r>
  </si>
  <si>
    <t>We will soon add 'Reference Data' which will be helpful in ascertaining a starting or end valuation if you are purchasing land or assessing the net income from your current landuse.</t>
  </si>
  <si>
    <t>Further information about your cashflow - use this space to provide further information.</t>
  </si>
  <si>
    <t>Blue Cells indicate user input required</t>
  </si>
  <si>
    <t>!! Copy and Paste from your carbon calculator to the tables below, to calculate carbon income and costs!!</t>
  </si>
  <si>
    <t>Carbon income and carbon costs will be copied automatically into the Woodland Scenario sheet</t>
  </si>
  <si>
    <t>Version 3:  For projects applying to the Woodland Carbon Guarantee in England wishing to claim at 10-yearly verifications</t>
  </si>
  <si>
    <t>Version 2:  For WCC Projects applying to the Woodland Carbon Guarantee in England, wishing to claim at 5-yearly verifications</t>
  </si>
  <si>
    <t>Q2: Estimated Carbon Price / tCO2e</t>
  </si>
  <si>
    <t>COSTS OF INVOLVEMENT IN THE WOODLAND CARBON CODE</t>
  </si>
  <si>
    <t>Min duration for Guarantee is to 2055/56</t>
  </si>
  <si>
    <t>Blue cells indicate user input required</t>
  </si>
  <si>
    <t>Baseline/ Alternative Landuse:</t>
  </si>
  <si>
    <t>Start year (potental project start date)</t>
  </si>
  <si>
    <t>Site area (Gross hectares)</t>
  </si>
  <si>
    <t>Yellow cell gives information for Test 3</t>
  </si>
  <si>
    <t>Discounted Costs Excl. Carbon</t>
  </si>
  <si>
    <t>Discounted Income Excl. Carbon</t>
  </si>
  <si>
    <t>Net Discounted Flow Excl. Carbon</t>
  </si>
  <si>
    <t>Net Cash Flow Excl. Carbon</t>
  </si>
  <si>
    <t>Green cells complete automatically from 'Carbon Income &amp; Costs' tab</t>
  </si>
  <si>
    <t>Project Start Year (potential project start date)</t>
  </si>
  <si>
    <t>Woodland Area (Net, hectares)</t>
  </si>
  <si>
    <t>Total Costs incl. Carbon</t>
  </si>
  <si>
    <t>Total Costs excl. Carbon</t>
  </si>
  <si>
    <t>Total Income incl. Carbon</t>
  </si>
  <si>
    <t>Total Income excl. Carbon</t>
  </si>
  <si>
    <t>Net Cash Flow incl. Carbon</t>
  </si>
  <si>
    <t>Net Cash Flow excl. Carbon</t>
  </si>
  <si>
    <t>Discounted Costs excl. Carbon</t>
  </si>
  <si>
    <t>Discounted Costs incl. Carbon</t>
  </si>
  <si>
    <t>Discounted Income incl. Carbon</t>
  </si>
  <si>
    <t>Discounted Income excl. Carbon</t>
  </si>
  <si>
    <t>Net Discounted Flow incl. Carbon</t>
  </si>
  <si>
    <t>Net Discounted Flow excl. Carbon</t>
  </si>
  <si>
    <t>Maintenance Shelters and Fence</t>
  </si>
  <si>
    <t>Maintenance Drains etc</t>
  </si>
  <si>
    <t>Unit Issuance and Conversion</t>
  </si>
  <si>
    <t>Restocking costs</t>
  </si>
  <si>
    <t>Roads/track creation &amp; mgmt</t>
  </si>
  <si>
    <t>EIA or other surveys</t>
  </si>
  <si>
    <t>Maintenance Payments</t>
  </si>
  <si>
    <t>Use of the WCC Cashflow Sheet and validation of your project does not imply endorsement by Scottish Forestry of the value of any investment.</t>
  </si>
  <si>
    <t>&lt;Alternative Landuse e.g. Sheep Farming&gt;</t>
  </si>
  <si>
    <t>There are three sheets within the WCC Cashflow Spreadsheet where data entry is required, outlined below:</t>
  </si>
  <si>
    <r>
      <t>Q1(B):</t>
    </r>
    <r>
      <rPr>
        <b/>
        <i/>
        <sz val="10"/>
        <rFont val="Verdana"/>
        <family val="2"/>
      </rPr>
      <t xml:space="preserve"> If WCaG</t>
    </r>
    <r>
      <rPr>
        <b/>
        <sz val="10"/>
        <rFont val="Verdana"/>
        <family val="2"/>
      </rPr>
      <t>, are verifications 5-yearly or 10-yearly?</t>
    </r>
  </si>
  <si>
    <t>Q1(A): Are you using the WCaG?</t>
  </si>
  <si>
    <t xml:space="preserve">**The Woodland Carbon Guarantee (WCaG) is an England only scheme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</si>
</sst>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0"/>
    <numFmt numFmtId="166" formatCode="0.000000"/>
    <numFmt numFmtId="167" formatCode="0.00000"/>
    <numFmt numFmtId="168" formatCode="0.0000"/>
    <numFmt numFmtId="169" formatCode="0.000"/>
    <numFmt numFmtId="170" formatCode="0.00000000"/>
    <numFmt numFmtId="171" formatCode="_-* #,##0.0_-;\-* #,##0.0_-;_-* &quot;-&quot;??_-;_-@_-"/>
    <numFmt numFmtId="172" formatCode="_-* #,##0_-;\-* #,##0_-;_-* &quot;-&quot;??_-;_-@_-"/>
    <numFmt numFmtId="173" formatCode="0.0%"/>
    <numFmt numFmtId="174" formatCode="[$-809]dd\ mmmm\ yyyy;@"/>
    <numFmt numFmtId="175" formatCode="dd/mm/yy;@"/>
    <numFmt numFmtId="176" formatCode="[$-409]d\-mmm\-yy;@"/>
    <numFmt numFmtId="177" formatCode="[$-F800]dddd\,\ mmmm\ dd\,\ yyyy"/>
    <numFmt numFmtId="178" formatCode="[$-809]dd\ mmmm\ yyyy"/>
    <numFmt numFmtId="179" formatCode="&quot;£&quot;#,##0.00"/>
    <numFmt numFmtId="180" formatCode="&quot;Yes&quot;;&quot;Yes&quot;;&quot;No&quot;"/>
    <numFmt numFmtId="181" formatCode="&quot;True&quot;;&quot;True&quot;;&quot;False&quot;"/>
    <numFmt numFmtId="182" formatCode="&quot;On&quot;;&quot;On&quot;;&quot;Off&quot;"/>
    <numFmt numFmtId="183" formatCode="[$€-2]\ #,##0.00_);[Red]\([$€-2]\ #,##0.00\)"/>
  </numFmts>
  <fonts count="61">
    <font>
      <sz val="10"/>
      <name val="Verdana"/>
      <family val="0"/>
    </font>
    <font>
      <sz val="8"/>
      <name val="Verdana"/>
      <family val="2"/>
    </font>
    <font>
      <b/>
      <sz val="10"/>
      <name val="Verdana"/>
      <family val="2"/>
    </font>
    <font>
      <b/>
      <u val="single"/>
      <sz val="10"/>
      <name val="Verdana"/>
      <family val="2"/>
    </font>
    <font>
      <i/>
      <sz val="10"/>
      <name val="Verdana"/>
      <family val="2"/>
    </font>
    <font>
      <i/>
      <u val="single"/>
      <sz val="10"/>
      <name val="Verdana"/>
      <family val="2"/>
    </font>
    <font>
      <u val="single"/>
      <sz val="10"/>
      <color indexed="12"/>
      <name val="Verdana"/>
      <family val="2"/>
    </font>
    <font>
      <u val="single"/>
      <sz val="10"/>
      <color indexed="36"/>
      <name val="Verdana"/>
      <family val="2"/>
    </font>
    <font>
      <b/>
      <sz val="11"/>
      <color indexed="10"/>
      <name val="Arial"/>
      <family val="2"/>
    </font>
    <font>
      <b/>
      <i/>
      <sz val="10"/>
      <name val="Verdana"/>
      <family val="2"/>
    </font>
    <font>
      <b/>
      <sz val="10"/>
      <color indexed="12"/>
      <name val="Verdana"/>
      <family val="2"/>
    </font>
    <font>
      <b/>
      <sz val="12"/>
      <name val="Verdana"/>
      <family val="2"/>
    </font>
    <font>
      <sz val="12"/>
      <name val="Arial"/>
      <family val="2"/>
    </font>
    <font>
      <sz val="12"/>
      <name val="Verdana"/>
      <family val="2"/>
    </font>
    <font>
      <u val="single"/>
      <sz val="10"/>
      <name val="Verdana"/>
      <family val="2"/>
    </font>
    <font>
      <b/>
      <i/>
      <u val="single"/>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Verdana"/>
      <family val="2"/>
    </font>
    <font>
      <sz val="10"/>
      <color indexed="10"/>
      <name val="Verdana"/>
      <family val="2"/>
    </font>
    <font>
      <sz val="10"/>
      <color indexed="9"/>
      <name val="Verdana"/>
      <family val="2"/>
    </font>
    <font>
      <u val="single"/>
      <sz val="10"/>
      <color indexed="9"/>
      <name val="Verdana"/>
      <family val="2"/>
    </font>
    <font>
      <sz val="9"/>
      <color indexed="9"/>
      <name val="Verdan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
      <sz val="10"/>
      <color rgb="FFFF0000"/>
      <name val="Verdana"/>
      <family val="2"/>
    </font>
    <font>
      <sz val="10"/>
      <color theme="0"/>
      <name val="Verdana"/>
      <family val="2"/>
    </font>
    <font>
      <u val="single"/>
      <sz val="10"/>
      <color theme="0"/>
      <name val="Verdana"/>
      <family val="2"/>
    </font>
    <font>
      <sz val="9"/>
      <color theme="0"/>
      <name val="Verdan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rgb="FF00B0F0"/>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149959996342659"/>
        <bgColor indexed="64"/>
      </patternFill>
    </fill>
    <fill>
      <patternFill patternType="solid">
        <fgColor rgb="FF00FFFF"/>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rgb="FFFFFF66"/>
        <bgColor indexed="64"/>
      </patternFill>
    </fill>
    <fill>
      <patternFill patternType="solid">
        <fgColor theme="6" tint="0.3999499976634979"/>
        <bgColor indexed="64"/>
      </patternFill>
    </fill>
    <fill>
      <patternFill patternType="solid">
        <fgColor rgb="FF92D050"/>
        <bgColor indexed="64"/>
      </patternFill>
    </fill>
    <fill>
      <patternFill patternType="solid">
        <fgColor rgb="FF0070C0"/>
        <bgColor indexed="64"/>
      </patternFill>
    </fill>
    <fill>
      <patternFill patternType="solid">
        <fgColor theme="6" tint="-0.24993999302387238"/>
        <bgColor indexed="64"/>
      </patternFill>
    </fill>
    <fill>
      <patternFill patternType="solid">
        <fgColor theme="3" tint="0.799979984760284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thick">
        <color rgb="FF0070C0"/>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medium"/>
      <right style="thick"/>
      <top style="thick"/>
      <bottom>
        <color indexed="63"/>
      </bottom>
    </border>
    <border>
      <left style="thick"/>
      <right style="thin"/>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color indexed="63"/>
      </left>
      <right style="thin"/>
      <top style="thin"/>
      <bottom style="thin"/>
    </border>
    <border>
      <left style="thin"/>
      <right>
        <color indexed="63"/>
      </right>
      <top style="thin"/>
      <bottom style="thin"/>
    </border>
    <border>
      <left style="medium"/>
      <right style="thick"/>
      <top style="thin"/>
      <bottom style="thin"/>
    </border>
    <border>
      <left style="thick"/>
      <right style="thin"/>
      <top>
        <color indexed="63"/>
      </top>
      <bottom>
        <color indexed="63"/>
      </bottom>
    </border>
    <border>
      <left style="thin"/>
      <right style="thick"/>
      <top style="thin"/>
      <bottom style="thin"/>
    </border>
    <border>
      <left style="thick"/>
      <right>
        <color indexed="63"/>
      </right>
      <top>
        <color indexed="63"/>
      </top>
      <bottom style="thick"/>
    </border>
    <border>
      <left>
        <color indexed="63"/>
      </left>
      <right>
        <color indexed="63"/>
      </right>
      <top>
        <color indexed="63"/>
      </top>
      <bottom style="thick"/>
    </border>
    <border>
      <left style="medium"/>
      <right style="thick"/>
      <top>
        <color indexed="63"/>
      </top>
      <bottom style="thick"/>
    </border>
    <border>
      <left style="thick"/>
      <right style="thin"/>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thin"/>
    </border>
    <border>
      <left style="medium"/>
      <right style="thick">
        <color rgb="FF0070C0"/>
      </right>
      <top style="medium"/>
      <bottom style="thin"/>
    </border>
    <border>
      <left style="medium"/>
      <right style="medium"/>
      <top style="thin"/>
      <bottom style="thin"/>
    </border>
    <border>
      <left style="medium"/>
      <right style="thick">
        <color rgb="FF0070C0"/>
      </right>
      <top style="thin"/>
      <bottom style="thin"/>
    </border>
    <border>
      <left>
        <color indexed="63"/>
      </left>
      <right style="medium"/>
      <top style="thin"/>
      <bottom>
        <color indexed="63"/>
      </bottom>
    </border>
    <border>
      <left style="medium"/>
      <right style="medium"/>
      <top style="thin"/>
      <bottom>
        <color indexed="63"/>
      </bottom>
    </border>
    <border>
      <left style="medium"/>
      <right style="medium"/>
      <top style="thin"/>
      <bottom style="medium"/>
    </border>
    <border>
      <left style="medium"/>
      <right style="thick">
        <color rgb="FF0070C0"/>
      </right>
      <top style="thin"/>
      <bottom style="medium"/>
    </border>
    <border>
      <left style="medium"/>
      <right style="thick">
        <color rgb="FF0070C0"/>
      </right>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bottom style="medium"/>
    </border>
    <border>
      <left style="thin"/>
      <right>
        <color indexed="63"/>
      </right>
      <top/>
      <bottom style="medium"/>
    </border>
    <border>
      <left style="thin"/>
      <right style="thick">
        <color rgb="FF0070C0"/>
      </right>
      <top style="medium"/>
      <bottom style="medium"/>
    </border>
    <border>
      <left style="thin"/>
      <right style="thick">
        <color rgb="FF0070C0"/>
      </right>
      <top style="thin"/>
      <bottom style="thin"/>
    </border>
    <border>
      <left>
        <color indexed="63"/>
      </left>
      <right style="thin"/>
      <top style="thin"/>
      <bottom style="medium"/>
    </border>
    <border>
      <left style="thin"/>
      <right style="thick">
        <color rgb="FF0070C0"/>
      </right>
      <top style="thin"/>
      <bottom style="medium"/>
    </border>
    <border>
      <left style="thin"/>
      <right style="thin"/>
      <top/>
      <bottom style="medium"/>
    </border>
    <border>
      <left style="thin"/>
      <right style="thick">
        <color rgb="FF0070C0"/>
      </right>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22">
    <xf numFmtId="0" fontId="0" fillId="0" borderId="0" xfId="0" applyAlignment="1">
      <alignment/>
    </xf>
    <xf numFmtId="0" fontId="0" fillId="0" borderId="10" xfId="0" applyBorder="1" applyAlignment="1">
      <alignment/>
    </xf>
    <xf numFmtId="0" fontId="0" fillId="0" borderId="0" xfId="0" applyBorder="1" applyAlignment="1">
      <alignment/>
    </xf>
    <xf numFmtId="2" fontId="0" fillId="0" borderId="0" xfId="0" applyNumberFormat="1" applyAlignment="1">
      <alignment/>
    </xf>
    <xf numFmtId="0" fontId="0" fillId="0" borderId="0" xfId="0" applyAlignment="1">
      <alignment wrapText="1"/>
    </xf>
    <xf numFmtId="0" fontId="0" fillId="0" borderId="0" xfId="0" applyFill="1" applyBorder="1" applyAlignment="1">
      <alignment/>
    </xf>
    <xf numFmtId="0" fontId="0" fillId="0" borderId="0" xfId="0" applyFill="1" applyBorder="1" applyAlignment="1">
      <alignment vertical="center"/>
    </xf>
    <xf numFmtId="172" fontId="0" fillId="0" borderId="0" xfId="42" applyNumberFormat="1" applyFont="1" applyBorder="1" applyAlignment="1">
      <alignment/>
    </xf>
    <xf numFmtId="9" fontId="0" fillId="0" borderId="0" xfId="0" applyNumberFormat="1" applyAlignment="1">
      <alignment/>
    </xf>
    <xf numFmtId="10" fontId="0" fillId="0" borderId="0" xfId="0" applyNumberFormat="1" applyAlignment="1">
      <alignment/>
    </xf>
    <xf numFmtId="172" fontId="0" fillId="0" borderId="0" xfId="0" applyNumberFormat="1" applyAlignment="1">
      <alignment/>
    </xf>
    <xf numFmtId="0" fontId="0" fillId="33" borderId="11" xfId="0" applyFill="1" applyBorder="1" applyAlignment="1">
      <alignment/>
    </xf>
    <xf numFmtId="9" fontId="0" fillId="0" borderId="0" xfId="0" applyNumberFormat="1" applyFill="1" applyBorder="1" applyAlignment="1">
      <alignment/>
    </xf>
    <xf numFmtId="0" fontId="5" fillId="0" borderId="10" xfId="0" applyFont="1" applyFill="1" applyBorder="1" applyAlignment="1">
      <alignment/>
    </xf>
    <xf numFmtId="0" fontId="5" fillId="0" borderId="0" xfId="0" applyFont="1" applyFill="1" applyBorder="1" applyAlignment="1">
      <alignment/>
    </xf>
    <xf numFmtId="172" fontId="4" fillId="0" borderId="0" xfId="0" applyNumberFormat="1" applyFont="1" applyFill="1" applyBorder="1" applyAlignment="1">
      <alignment/>
    </xf>
    <xf numFmtId="172" fontId="0" fillId="0" borderId="0" xfId="42" applyNumberFormat="1" applyFont="1" applyFill="1" applyBorder="1" applyAlignment="1">
      <alignment/>
    </xf>
    <xf numFmtId="0" fontId="3" fillId="0" borderId="10" xfId="0" applyFont="1" applyFill="1" applyBorder="1" applyAlignment="1">
      <alignment/>
    </xf>
    <xf numFmtId="172" fontId="4" fillId="34" borderId="12" xfId="0" applyNumberFormat="1" applyFont="1" applyFill="1" applyBorder="1" applyAlignment="1" applyProtection="1">
      <alignment/>
      <protection/>
    </xf>
    <xf numFmtId="172" fontId="4" fillId="34" borderId="11" xfId="0" applyNumberFormat="1" applyFont="1" applyFill="1" applyBorder="1" applyAlignment="1" applyProtection="1">
      <alignment/>
      <protection/>
    </xf>
    <xf numFmtId="172" fontId="0" fillId="33" borderId="11" xfId="42" applyNumberFormat="1" applyFont="1" applyFill="1" applyBorder="1" applyAlignment="1" applyProtection="1">
      <alignment/>
      <protection/>
    </xf>
    <xf numFmtId="172" fontId="0" fillId="34" borderId="12" xfId="42" applyNumberFormat="1" applyFont="1" applyFill="1" applyBorder="1" applyAlignment="1" applyProtection="1">
      <alignment/>
      <protection/>
    </xf>
    <xf numFmtId="172" fontId="0" fillId="34" borderId="11" xfId="42" applyNumberFormat="1" applyFont="1" applyFill="1" applyBorder="1" applyAlignment="1" applyProtection="1">
      <alignment/>
      <protection/>
    </xf>
    <xf numFmtId="172" fontId="0" fillId="0" borderId="0" xfId="42" applyNumberFormat="1" applyFont="1" applyFill="1" applyBorder="1" applyAlignment="1" applyProtection="1">
      <alignment/>
      <protection/>
    </xf>
    <xf numFmtId="172" fontId="0" fillId="0" borderId="0" xfId="42" applyNumberFormat="1" applyFont="1" applyAlignment="1" applyProtection="1">
      <alignment/>
      <protection/>
    </xf>
    <xf numFmtId="0" fontId="0" fillId="0" borderId="0" xfId="0" applyAlignment="1" applyProtection="1">
      <alignment/>
      <protection/>
    </xf>
    <xf numFmtId="0" fontId="0" fillId="0" borderId="0" xfId="0" applyFill="1" applyBorder="1" applyAlignment="1">
      <alignment horizontal="left"/>
    </xf>
    <xf numFmtId="0" fontId="4" fillId="0" borderId="0" xfId="0" applyFont="1" applyFill="1" applyBorder="1" applyAlignment="1">
      <alignment horizontal="left"/>
    </xf>
    <xf numFmtId="0" fontId="0" fillId="0" borderId="0" xfId="0" applyFont="1" applyFill="1" applyAlignment="1">
      <alignment/>
    </xf>
    <xf numFmtId="1" fontId="2" fillId="0" borderId="0" xfId="0" applyNumberFormat="1" applyFont="1" applyFill="1" applyBorder="1" applyAlignment="1" applyProtection="1">
      <alignment vertical="center"/>
      <protection/>
    </xf>
    <xf numFmtId="0" fontId="0" fillId="0" borderId="0" xfId="0" applyAlignment="1" applyProtection="1">
      <alignment vertical="center"/>
      <protection/>
    </xf>
    <xf numFmtId="179" fontId="0" fillId="0" borderId="13" xfId="0" applyNumberFormat="1" applyBorder="1" applyAlignment="1" applyProtection="1">
      <alignment horizontal="right"/>
      <protection/>
    </xf>
    <xf numFmtId="179" fontId="0" fillId="0" borderId="14" xfId="0" applyNumberFormat="1" applyBorder="1" applyAlignment="1" applyProtection="1">
      <alignment horizontal="right"/>
      <protection/>
    </xf>
    <xf numFmtId="0" fontId="0" fillId="0" borderId="0" xfId="0" applyAlignment="1" applyProtection="1">
      <alignment wrapText="1"/>
      <protection/>
    </xf>
    <xf numFmtId="179" fontId="9" fillId="35" borderId="15" xfId="0" applyNumberFormat="1" applyFont="1" applyFill="1" applyBorder="1" applyAlignment="1" applyProtection="1">
      <alignment vertical="center"/>
      <protection/>
    </xf>
    <xf numFmtId="179" fontId="0" fillId="0" borderId="16" xfId="0" applyNumberFormat="1" applyBorder="1" applyAlignment="1" applyProtection="1">
      <alignment horizontal="right"/>
      <protection/>
    </xf>
    <xf numFmtId="0" fontId="2" fillId="36" borderId="15" xfId="0" applyFont="1" applyFill="1" applyBorder="1" applyAlignment="1" applyProtection="1">
      <alignment horizontal="center" vertical="center" wrapText="1"/>
      <protection/>
    </xf>
    <xf numFmtId="179" fontId="2" fillId="37" borderId="15" xfId="0" applyNumberFormat="1" applyFont="1" applyFill="1" applyBorder="1" applyAlignment="1" applyProtection="1">
      <alignment horizontal="right"/>
      <protection/>
    </xf>
    <xf numFmtId="0" fontId="2" fillId="6" borderId="17" xfId="0" applyFont="1" applyFill="1" applyBorder="1" applyAlignment="1" applyProtection="1">
      <alignment horizontal="left" vertical="center" wrapText="1"/>
      <protection/>
    </xf>
    <xf numFmtId="179" fontId="2" fillId="37" borderId="15" xfId="0" applyNumberFormat="1" applyFont="1" applyFill="1" applyBorder="1" applyAlignment="1" applyProtection="1">
      <alignment vertical="center"/>
      <protection/>
    </xf>
    <xf numFmtId="172" fontId="0" fillId="38" borderId="18" xfId="42" applyNumberFormat="1" applyFont="1" applyFill="1" applyBorder="1" applyAlignment="1" applyProtection="1">
      <alignment/>
      <protection locked="0"/>
    </xf>
    <xf numFmtId="172" fontId="0" fillId="38" borderId="19" xfId="42" applyNumberFormat="1" applyFont="1" applyFill="1" applyBorder="1" applyAlignment="1" applyProtection="1">
      <alignment/>
      <protection locked="0"/>
    </xf>
    <xf numFmtId="172" fontId="0" fillId="38" borderId="20" xfId="42" applyNumberFormat="1" applyFont="1" applyFill="1" applyBorder="1" applyAlignment="1" applyProtection="1">
      <alignment/>
      <protection locked="0"/>
    </xf>
    <xf numFmtId="172" fontId="0" fillId="38" borderId="0" xfId="42" applyNumberFormat="1" applyFont="1" applyFill="1" applyBorder="1" applyAlignment="1" applyProtection="1">
      <alignment/>
      <protection locked="0"/>
    </xf>
    <xf numFmtId="172" fontId="0" fillId="38" borderId="21" xfId="42" applyNumberFormat="1" applyFont="1" applyFill="1" applyBorder="1" applyAlignment="1" applyProtection="1">
      <alignment/>
      <protection locked="0"/>
    </xf>
    <xf numFmtId="172" fontId="0" fillId="38" borderId="22" xfId="42" applyNumberFormat="1" applyFont="1" applyFill="1" applyBorder="1" applyAlignment="1" applyProtection="1">
      <alignment/>
      <protection locked="0"/>
    </xf>
    <xf numFmtId="0" fontId="0" fillId="38" borderId="0" xfId="0" applyFill="1" applyBorder="1" applyAlignment="1" applyProtection="1">
      <alignment/>
      <protection locked="0"/>
    </xf>
    <xf numFmtId="0" fontId="0" fillId="38" borderId="0" xfId="0" applyFont="1" applyFill="1" applyBorder="1" applyAlignment="1" applyProtection="1">
      <alignment/>
      <protection locked="0"/>
    </xf>
    <xf numFmtId="172" fontId="0" fillId="38" borderId="0" xfId="42" applyNumberFormat="1" applyFont="1" applyFill="1" applyBorder="1" applyAlignment="1" applyProtection="1">
      <alignment/>
      <protection locked="0"/>
    </xf>
    <xf numFmtId="9" fontId="0" fillId="38" borderId="23" xfId="59" applyFont="1" applyFill="1" applyBorder="1" applyAlignment="1" applyProtection="1">
      <alignment/>
      <protection locked="0"/>
    </xf>
    <xf numFmtId="179" fontId="0" fillId="0" borderId="13" xfId="0" applyNumberFormat="1" applyFill="1" applyBorder="1" applyAlignment="1" applyProtection="1">
      <alignment horizontal="right"/>
      <protection/>
    </xf>
    <xf numFmtId="179" fontId="0" fillId="0" borderId="14" xfId="0" applyNumberFormat="1" applyFill="1" applyBorder="1" applyAlignment="1" applyProtection="1">
      <alignment horizontal="right"/>
      <protection/>
    </xf>
    <xf numFmtId="0" fontId="0" fillId="0" borderId="0" xfId="0" applyFill="1" applyAlignment="1" applyProtection="1">
      <alignment/>
      <protection/>
    </xf>
    <xf numFmtId="0" fontId="0" fillId="0" borderId="0" xfId="0" applyFill="1" applyAlignment="1">
      <alignment/>
    </xf>
    <xf numFmtId="0" fontId="0" fillId="0" borderId="0" xfId="0" applyFill="1" applyBorder="1" applyAlignment="1" applyProtection="1">
      <alignment/>
      <protection/>
    </xf>
    <xf numFmtId="0" fontId="0" fillId="0" borderId="0" xfId="0" applyFill="1" applyBorder="1" applyAlignment="1" applyProtection="1">
      <alignment wrapText="1"/>
      <protection/>
    </xf>
    <xf numFmtId="0" fontId="2" fillId="0" borderId="0" xfId="0" applyFont="1" applyFill="1" applyAlignment="1" applyProtection="1">
      <alignment horizontal="left"/>
      <protection/>
    </xf>
    <xf numFmtId="0" fontId="2" fillId="39" borderId="0" xfId="0" applyFont="1" applyFill="1" applyAlignment="1" applyProtection="1">
      <alignment/>
      <protection/>
    </xf>
    <xf numFmtId="0" fontId="0" fillId="40" borderId="0" xfId="0" applyFill="1" applyAlignment="1" applyProtection="1">
      <alignment/>
      <protection/>
    </xf>
    <xf numFmtId="0" fontId="2" fillId="0" borderId="0" xfId="0" applyFont="1" applyAlignment="1">
      <alignment/>
    </xf>
    <xf numFmtId="0" fontId="2" fillId="36" borderId="24" xfId="0" applyFont="1" applyFill="1" applyBorder="1" applyAlignment="1" applyProtection="1">
      <alignment horizontal="center" vertical="center" wrapText="1"/>
      <protection/>
    </xf>
    <xf numFmtId="0" fontId="2" fillId="37" borderId="24" xfId="0" applyFont="1" applyFill="1" applyBorder="1" applyAlignment="1" applyProtection="1">
      <alignment horizontal="right"/>
      <protection/>
    </xf>
    <xf numFmtId="0" fontId="2" fillId="36" borderId="25" xfId="0" applyFont="1" applyFill="1" applyBorder="1" applyAlignment="1" applyProtection="1">
      <alignment horizontal="center" vertical="center" wrapText="1"/>
      <protection/>
    </xf>
    <xf numFmtId="1" fontId="9" fillId="35" borderId="24" xfId="0" applyNumberFormat="1" applyFont="1" applyFill="1" applyBorder="1" applyAlignment="1" applyProtection="1">
      <alignment vertical="center"/>
      <protection/>
    </xf>
    <xf numFmtId="1" fontId="2" fillId="37" borderId="24" xfId="0" applyNumberFormat="1" applyFont="1" applyFill="1" applyBorder="1" applyAlignment="1" applyProtection="1">
      <alignment vertical="center"/>
      <protection/>
    </xf>
    <xf numFmtId="0" fontId="0" fillId="0" borderId="0" xfId="0" applyBorder="1" applyAlignment="1" applyProtection="1">
      <alignment/>
      <protection/>
    </xf>
    <xf numFmtId="0" fontId="0" fillId="41" borderId="0" xfId="0" applyFill="1" applyAlignment="1" applyProtection="1">
      <alignment/>
      <protection/>
    </xf>
    <xf numFmtId="0" fontId="0" fillId="41" borderId="0" xfId="0" applyFill="1" applyAlignment="1" applyProtection="1">
      <alignment horizontal="center" vertical="center"/>
      <protection/>
    </xf>
    <xf numFmtId="0" fontId="2" fillId="37" borderId="17" xfId="0" applyFont="1" applyFill="1" applyBorder="1" applyAlignment="1" applyProtection="1">
      <alignment horizontal="left" vertical="center" wrapText="1"/>
      <protection/>
    </xf>
    <xf numFmtId="0" fontId="3" fillId="35" borderId="26" xfId="0" applyFont="1" applyFill="1" applyBorder="1" applyAlignment="1">
      <alignment/>
    </xf>
    <xf numFmtId="0" fontId="0" fillId="35" borderId="27" xfId="0" applyFill="1" applyBorder="1" applyAlignment="1">
      <alignment/>
    </xf>
    <xf numFmtId="0" fontId="3" fillId="35" borderId="26" xfId="0" applyFont="1" applyFill="1" applyBorder="1" applyAlignment="1">
      <alignment vertical="center"/>
    </xf>
    <xf numFmtId="0" fontId="3" fillId="35" borderId="27" xfId="0" applyFont="1" applyFill="1" applyBorder="1" applyAlignment="1">
      <alignment vertical="center"/>
    </xf>
    <xf numFmtId="0" fontId="0" fillId="35" borderId="27" xfId="0" applyFont="1" applyFill="1" applyBorder="1" applyAlignment="1">
      <alignment vertical="center"/>
    </xf>
    <xf numFmtId="0" fontId="0" fillId="35" borderId="27" xfId="0" applyFill="1" applyBorder="1" applyAlignment="1">
      <alignment vertical="center"/>
    </xf>
    <xf numFmtId="0" fontId="3" fillId="35" borderId="10" xfId="0" applyFont="1" applyFill="1" applyBorder="1" applyAlignment="1">
      <alignment/>
    </xf>
    <xf numFmtId="0" fontId="3" fillId="35" borderId="0" xfId="0" applyFont="1" applyFill="1" applyBorder="1" applyAlignment="1">
      <alignment/>
    </xf>
    <xf numFmtId="0" fontId="0" fillId="35" borderId="0" xfId="0" applyFill="1" applyBorder="1" applyAlignment="1">
      <alignment/>
    </xf>
    <xf numFmtId="172" fontId="0" fillId="35" borderId="0" xfId="0" applyNumberFormat="1" applyFill="1" applyBorder="1" applyAlignment="1" applyProtection="1">
      <alignment/>
      <protection/>
    </xf>
    <xf numFmtId="0" fontId="5" fillId="35" borderId="10" xfId="0" applyFont="1" applyFill="1" applyBorder="1" applyAlignment="1">
      <alignment/>
    </xf>
    <xf numFmtId="172" fontId="0" fillId="35" borderId="0" xfId="42" applyNumberFormat="1" applyFont="1" applyFill="1" applyBorder="1" applyAlignment="1">
      <alignment/>
    </xf>
    <xf numFmtId="172" fontId="4" fillId="35" borderId="28" xfId="0" applyNumberFormat="1" applyFont="1" applyFill="1" applyBorder="1" applyAlignment="1" applyProtection="1">
      <alignment/>
      <protection/>
    </xf>
    <xf numFmtId="172" fontId="4" fillId="35" borderId="0" xfId="0" applyNumberFormat="1" applyFont="1" applyFill="1" applyBorder="1" applyAlignment="1" applyProtection="1">
      <alignment/>
      <protection/>
    </xf>
    <xf numFmtId="0" fontId="5" fillId="35" borderId="0" xfId="0" applyFont="1" applyFill="1" applyBorder="1" applyAlignment="1">
      <alignment/>
    </xf>
    <xf numFmtId="0" fontId="5" fillId="35" borderId="29" xfId="0" applyFont="1" applyFill="1" applyBorder="1" applyAlignment="1">
      <alignment/>
    </xf>
    <xf numFmtId="0" fontId="5" fillId="35" borderId="11" xfId="0" applyFont="1" applyFill="1" applyBorder="1" applyAlignment="1">
      <alignment/>
    </xf>
    <xf numFmtId="172" fontId="4" fillId="35" borderId="11" xfId="0" applyNumberFormat="1" applyFont="1" applyFill="1" applyBorder="1" applyAlignment="1" applyProtection="1">
      <alignment/>
      <protection/>
    </xf>
    <xf numFmtId="0" fontId="2" fillId="35" borderId="0" xfId="0" applyFont="1" applyFill="1" applyBorder="1" applyAlignment="1">
      <alignment horizontal="left"/>
    </xf>
    <xf numFmtId="0" fontId="0" fillId="35" borderId="11" xfId="0" applyFill="1" applyBorder="1" applyAlignment="1">
      <alignment horizontal="left"/>
    </xf>
    <xf numFmtId="0" fontId="0" fillId="35" borderId="10" xfId="0" applyFill="1" applyBorder="1" applyAlignment="1">
      <alignment horizontal="left"/>
    </xf>
    <xf numFmtId="0" fontId="0" fillId="35" borderId="0" xfId="0" applyFill="1" applyBorder="1" applyAlignment="1">
      <alignment horizontal="left"/>
    </xf>
    <xf numFmtId="0" fontId="0" fillId="38" borderId="28" xfId="0" applyFill="1" applyBorder="1" applyAlignment="1" applyProtection="1">
      <alignment/>
      <protection locked="0"/>
    </xf>
    <xf numFmtId="172" fontId="0" fillId="35" borderId="28" xfId="0" applyNumberFormat="1" applyFill="1" applyBorder="1" applyAlignment="1" applyProtection="1">
      <alignment/>
      <protection/>
    </xf>
    <xf numFmtId="172" fontId="0" fillId="38" borderId="28" xfId="42" applyNumberFormat="1" applyFont="1" applyFill="1" applyBorder="1" applyAlignment="1" applyProtection="1">
      <alignment/>
      <protection locked="0"/>
    </xf>
    <xf numFmtId="0" fontId="2" fillId="35" borderId="10" xfId="0" applyFont="1" applyFill="1" applyBorder="1" applyAlignment="1">
      <alignment horizontal="left"/>
    </xf>
    <xf numFmtId="0" fontId="4" fillId="35" borderId="0" xfId="0" applyFont="1" applyFill="1" applyBorder="1" applyAlignment="1">
      <alignment horizontal="left"/>
    </xf>
    <xf numFmtId="0" fontId="2" fillId="42" borderId="13" xfId="0" applyFont="1" applyFill="1" applyBorder="1" applyAlignment="1" applyProtection="1">
      <alignment horizontal="center" vertical="center" wrapText="1"/>
      <protection/>
    </xf>
    <xf numFmtId="0" fontId="2" fillId="42" borderId="13" xfId="0" applyFont="1" applyFill="1" applyBorder="1" applyAlignment="1" applyProtection="1">
      <alignment horizontal="right"/>
      <protection/>
    </xf>
    <xf numFmtId="1" fontId="9" fillId="42" borderId="13" xfId="0" applyNumberFormat="1" applyFont="1" applyFill="1" applyBorder="1" applyAlignment="1" applyProtection="1">
      <alignment vertical="center"/>
      <protection/>
    </xf>
    <xf numFmtId="1" fontId="2" fillId="42" borderId="13" xfId="0" applyNumberFormat="1" applyFont="1" applyFill="1" applyBorder="1" applyAlignment="1" applyProtection="1">
      <alignment vertical="center"/>
      <protection/>
    </xf>
    <xf numFmtId="0" fontId="0" fillId="0" borderId="11" xfId="0" applyBorder="1" applyAlignment="1" applyProtection="1">
      <alignment/>
      <protection/>
    </xf>
    <xf numFmtId="0" fontId="0" fillId="42" borderId="30" xfId="0" applyFill="1" applyBorder="1" applyAlignment="1" applyProtection="1">
      <alignment/>
      <protection/>
    </xf>
    <xf numFmtId="179" fontId="0" fillId="0" borderId="25" xfId="0" applyNumberFormat="1" applyBorder="1" applyAlignment="1" applyProtection="1">
      <alignment horizontal="right"/>
      <protection/>
    </xf>
    <xf numFmtId="179" fontId="0" fillId="0" borderId="23" xfId="0" applyNumberFormat="1" applyBorder="1" applyAlignment="1" applyProtection="1">
      <alignment horizontal="right"/>
      <protection/>
    </xf>
    <xf numFmtId="179" fontId="0" fillId="0" borderId="30" xfId="0" applyNumberFormat="1" applyBorder="1" applyAlignment="1" applyProtection="1">
      <alignment horizontal="right"/>
      <protection/>
    </xf>
    <xf numFmtId="179" fontId="2" fillId="37" borderId="24" xfId="0" applyNumberFormat="1" applyFont="1" applyFill="1" applyBorder="1" applyAlignment="1" applyProtection="1">
      <alignment horizontal="right"/>
      <protection/>
    </xf>
    <xf numFmtId="179" fontId="9" fillId="35" borderId="24" xfId="0" applyNumberFormat="1" applyFont="1" applyFill="1" applyBorder="1" applyAlignment="1" applyProtection="1">
      <alignment vertical="center"/>
      <protection/>
    </xf>
    <xf numFmtId="179" fontId="0" fillId="0" borderId="25" xfId="0" applyNumberFormat="1" applyBorder="1" applyAlignment="1" applyProtection="1">
      <alignment vertical="center"/>
      <protection/>
    </xf>
    <xf numFmtId="179" fontId="0" fillId="0" borderId="23" xfId="0" applyNumberFormat="1" applyBorder="1" applyAlignment="1" applyProtection="1">
      <alignment vertical="center"/>
      <protection/>
    </xf>
    <xf numFmtId="179" fontId="2" fillId="37" borderId="24" xfId="0" applyNumberFormat="1" applyFont="1" applyFill="1" applyBorder="1" applyAlignment="1" applyProtection="1">
      <alignment vertical="center"/>
      <protection/>
    </xf>
    <xf numFmtId="0" fontId="0" fillId="42" borderId="23" xfId="0" applyFill="1" applyBorder="1" applyAlignment="1" applyProtection="1">
      <alignment/>
      <protection/>
    </xf>
    <xf numFmtId="1" fontId="2" fillId="42" borderId="23" xfId="0" applyNumberFormat="1" applyFont="1" applyFill="1" applyBorder="1" applyAlignment="1" applyProtection="1">
      <alignment vertical="center"/>
      <protection/>
    </xf>
    <xf numFmtId="0" fontId="0" fillId="42" borderId="23" xfId="0" applyFill="1" applyBorder="1" applyAlignment="1" applyProtection="1">
      <alignment vertical="center"/>
      <protection/>
    </xf>
    <xf numFmtId="0" fontId="2" fillId="38" borderId="12" xfId="0" applyFont="1" applyFill="1" applyBorder="1" applyAlignment="1" applyProtection="1">
      <alignment/>
      <protection/>
    </xf>
    <xf numFmtId="0" fontId="0" fillId="0" borderId="12" xfId="0" applyBorder="1" applyAlignment="1" applyProtection="1">
      <alignment wrapText="1"/>
      <protection/>
    </xf>
    <xf numFmtId="0" fontId="0" fillId="42" borderId="25" xfId="0" applyFill="1" applyBorder="1" applyAlignment="1" applyProtection="1">
      <alignment wrapText="1"/>
      <protection/>
    </xf>
    <xf numFmtId="0" fontId="2" fillId="38" borderId="28" xfId="0" applyFont="1" applyFill="1" applyBorder="1" applyAlignment="1" applyProtection="1">
      <alignment/>
      <protection/>
    </xf>
    <xf numFmtId="0" fontId="0" fillId="0" borderId="28" xfId="0" applyBorder="1" applyAlignment="1" applyProtection="1">
      <alignment/>
      <protection/>
    </xf>
    <xf numFmtId="0" fontId="2" fillId="0" borderId="0" xfId="0"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9" fontId="0" fillId="0" borderId="0" xfId="0" applyNumberFormat="1" applyFill="1" applyAlignment="1">
      <alignment/>
    </xf>
    <xf numFmtId="0" fontId="10" fillId="38" borderId="19" xfId="0" applyFont="1" applyFill="1" applyBorder="1" applyAlignment="1" applyProtection="1">
      <alignment/>
      <protection/>
    </xf>
    <xf numFmtId="0" fontId="2" fillId="0" borderId="0" xfId="0" applyFont="1" applyBorder="1" applyAlignment="1" applyProtection="1">
      <alignment/>
      <protection locked="0"/>
    </xf>
    <xf numFmtId="0" fontId="0" fillId="0" borderId="0" xfId="0" applyBorder="1" applyAlignment="1" applyProtection="1">
      <alignment/>
      <protection locked="0"/>
    </xf>
    <xf numFmtId="0" fontId="0" fillId="0" borderId="31" xfId="0" applyBorder="1" applyAlignment="1" applyProtection="1">
      <alignment/>
      <protection locked="0"/>
    </xf>
    <xf numFmtId="0" fontId="8" fillId="0" borderId="0" xfId="0" applyFont="1" applyFill="1" applyBorder="1" applyAlignment="1" applyProtection="1">
      <alignment vertical="center"/>
      <protection locked="0"/>
    </xf>
    <xf numFmtId="175" fontId="2"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 fontId="2" fillId="0" borderId="0" xfId="0" applyNumberFormat="1" applyFont="1" applyFill="1" applyBorder="1" applyAlignment="1" applyProtection="1">
      <alignment vertical="center"/>
      <protection locked="0"/>
    </xf>
    <xf numFmtId="1" fontId="2" fillId="0" borderId="31" xfId="0" applyNumberFormat="1"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31" xfId="0" applyBorder="1" applyAlignment="1" applyProtection="1">
      <alignment vertical="center"/>
      <protection locked="0"/>
    </xf>
    <xf numFmtId="0" fontId="0" fillId="38" borderId="17" xfId="0" applyNumberFormat="1" applyFill="1" applyBorder="1" applyAlignment="1" applyProtection="1">
      <alignment horizontal="center" vertical="center"/>
      <protection locked="0"/>
    </xf>
    <xf numFmtId="179" fontId="0" fillId="38" borderId="17" xfId="0" applyNumberFormat="1" applyFill="1" applyBorder="1" applyAlignment="1" applyProtection="1">
      <alignment horizontal="center" vertical="center"/>
      <protection locked="0"/>
    </xf>
    <xf numFmtId="0" fontId="0" fillId="38" borderId="17" xfId="0" applyFill="1" applyBorder="1" applyAlignment="1" applyProtection="1">
      <alignment horizontal="center" vertical="center"/>
      <protection locked="0"/>
    </xf>
    <xf numFmtId="42" fontId="0" fillId="38" borderId="17" xfId="0" applyNumberFormat="1" applyFill="1" applyBorder="1" applyAlignment="1" applyProtection="1">
      <alignment/>
      <protection locked="0"/>
    </xf>
    <xf numFmtId="0" fontId="57" fillId="0" borderId="0" xfId="0" applyFont="1" applyAlignment="1" applyProtection="1">
      <alignment/>
      <protection/>
    </xf>
    <xf numFmtId="0" fontId="0" fillId="39" borderId="0" xfId="0" applyFill="1" applyAlignment="1" applyProtection="1">
      <alignment/>
      <protection/>
    </xf>
    <xf numFmtId="0" fontId="2" fillId="37" borderId="32" xfId="0" applyFont="1" applyFill="1" applyBorder="1" applyAlignment="1" applyProtection="1">
      <alignment horizontal="center" vertical="center"/>
      <protection/>
    </xf>
    <xf numFmtId="0" fontId="2" fillId="37" borderId="33" xfId="0" applyFont="1" applyFill="1" applyBorder="1" applyAlignment="1" applyProtection="1">
      <alignment horizontal="center" vertical="center" wrapText="1"/>
      <protection/>
    </xf>
    <xf numFmtId="0" fontId="2" fillId="37" borderId="34" xfId="0" applyFont="1" applyFill="1" applyBorder="1" applyAlignment="1" applyProtection="1">
      <alignment horizontal="center" vertical="center" wrapText="1"/>
      <protection/>
    </xf>
    <xf numFmtId="0" fontId="2" fillId="37" borderId="35" xfId="0" applyFont="1" applyFill="1" applyBorder="1" applyAlignment="1" applyProtection="1">
      <alignment horizontal="center" vertical="center" wrapText="1"/>
      <protection/>
    </xf>
    <xf numFmtId="0" fontId="2" fillId="37" borderId="36" xfId="0" applyFont="1" applyFill="1" applyBorder="1" applyAlignment="1" applyProtection="1">
      <alignment horizontal="center" vertical="center"/>
      <protection/>
    </xf>
    <xf numFmtId="0" fontId="2" fillId="37" borderId="37" xfId="0" applyFont="1" applyFill="1" applyBorder="1" applyAlignment="1" applyProtection="1">
      <alignment horizontal="center" vertical="center" wrapText="1"/>
      <protection/>
    </xf>
    <xf numFmtId="0" fontId="2" fillId="37" borderId="38" xfId="0" applyFont="1" applyFill="1" applyBorder="1" applyAlignment="1" applyProtection="1">
      <alignment horizontal="center" vertical="center" wrapText="1"/>
      <protection/>
    </xf>
    <xf numFmtId="0" fontId="0" fillId="0" borderId="39" xfId="0" applyBorder="1" applyAlignment="1" applyProtection="1">
      <alignment/>
      <protection/>
    </xf>
    <xf numFmtId="44" fontId="0" fillId="0" borderId="17" xfId="0" applyNumberFormat="1" applyBorder="1" applyAlignment="1" applyProtection="1">
      <alignment horizontal="right"/>
      <protection/>
    </xf>
    <xf numFmtId="44" fontId="0" fillId="0" borderId="40" xfId="0" applyNumberFormat="1" applyFill="1" applyBorder="1" applyAlignment="1" applyProtection="1">
      <alignment/>
      <protection/>
    </xf>
    <xf numFmtId="44" fontId="0" fillId="0" borderId="41" xfId="0" applyNumberFormat="1" applyFont="1" applyBorder="1" applyAlignment="1" applyProtection="1">
      <alignment horizontal="right"/>
      <protection/>
    </xf>
    <xf numFmtId="44" fontId="0" fillId="0" borderId="42" xfId="0" applyNumberFormat="1" applyFont="1" applyBorder="1" applyAlignment="1" applyProtection="1">
      <alignment horizontal="right"/>
      <protection/>
    </xf>
    <xf numFmtId="179" fontId="0" fillId="0" borderId="43" xfId="0" applyNumberFormat="1" applyFont="1" applyBorder="1" applyAlignment="1" applyProtection="1">
      <alignment horizontal="right"/>
      <protection/>
    </xf>
    <xf numFmtId="44" fontId="0" fillId="0" borderId="17" xfId="0" applyNumberFormat="1" applyBorder="1" applyAlignment="1" applyProtection="1">
      <alignment/>
      <protection/>
    </xf>
    <xf numFmtId="44" fontId="0" fillId="0" borderId="44" xfId="0" applyNumberFormat="1" applyBorder="1" applyAlignment="1" applyProtection="1">
      <alignment/>
      <protection/>
    </xf>
    <xf numFmtId="44" fontId="0" fillId="0" borderId="41" xfId="0" applyNumberFormat="1" applyBorder="1" applyAlignment="1" applyProtection="1">
      <alignment horizontal="right"/>
      <protection/>
    </xf>
    <xf numFmtId="0" fontId="2" fillId="37" borderId="45" xfId="0" applyFont="1" applyFill="1" applyBorder="1" applyAlignment="1" applyProtection="1">
      <alignment/>
      <protection/>
    </xf>
    <xf numFmtId="44" fontId="2" fillId="37" borderId="46" xfId="0" applyNumberFormat="1" applyFont="1" applyFill="1" applyBorder="1" applyAlignment="1" applyProtection="1">
      <alignment horizontal="right"/>
      <protection/>
    </xf>
    <xf numFmtId="44" fontId="2" fillId="37" borderId="47" xfId="0" applyNumberFormat="1" applyFont="1" applyFill="1" applyBorder="1" applyAlignment="1" applyProtection="1">
      <alignment horizontal="right"/>
      <protection/>
    </xf>
    <xf numFmtId="179" fontId="2" fillId="37" borderId="48" xfId="0" applyNumberFormat="1" applyFont="1" applyFill="1" applyBorder="1" applyAlignment="1" applyProtection="1">
      <alignment horizontal="right"/>
      <protection/>
    </xf>
    <xf numFmtId="0" fontId="2" fillId="37" borderId="49" xfId="0" applyFont="1" applyFill="1" applyBorder="1" applyAlignment="1" applyProtection="1">
      <alignment/>
      <protection/>
    </xf>
    <xf numFmtId="44" fontId="2" fillId="37" borderId="50" xfId="0" applyNumberFormat="1" applyFont="1" applyFill="1" applyBorder="1" applyAlignment="1" applyProtection="1">
      <alignment/>
      <protection/>
    </xf>
    <xf numFmtId="44" fontId="2" fillId="37" borderId="51" xfId="0" applyNumberFormat="1" applyFont="1" applyFill="1" applyBorder="1" applyAlignment="1" applyProtection="1">
      <alignment/>
      <protection/>
    </xf>
    <xf numFmtId="179" fontId="0" fillId="0" borderId="0" xfId="0" applyNumberFormat="1" applyAlignment="1" applyProtection="1">
      <alignment/>
      <protection/>
    </xf>
    <xf numFmtId="0" fontId="2" fillId="37" borderId="52" xfId="0" applyFont="1" applyFill="1" applyBorder="1" applyAlignment="1" applyProtection="1">
      <alignment horizontal="center" vertical="center"/>
      <protection/>
    </xf>
    <xf numFmtId="0" fontId="2" fillId="37" borderId="12" xfId="0" applyFont="1" applyFill="1" applyBorder="1" applyAlignment="1" applyProtection="1">
      <alignment horizontal="center" vertical="center" wrapText="1"/>
      <protection/>
    </xf>
    <xf numFmtId="0" fontId="2" fillId="37" borderId="25" xfId="0" applyFont="1" applyFill="1" applyBorder="1" applyAlignment="1" applyProtection="1">
      <alignment horizontal="center" vertical="center" wrapText="1"/>
      <protection/>
    </xf>
    <xf numFmtId="0" fontId="2" fillId="37" borderId="53" xfId="0" applyFont="1" applyFill="1" applyBorder="1" applyAlignment="1" applyProtection="1">
      <alignment horizontal="center" vertical="center" wrapText="1"/>
      <protection/>
    </xf>
    <xf numFmtId="0" fontId="2" fillId="37" borderId="54" xfId="0" applyFont="1" applyFill="1" applyBorder="1" applyAlignment="1" applyProtection="1">
      <alignment horizontal="center" vertical="center" wrapText="1"/>
      <protection/>
    </xf>
    <xf numFmtId="179" fontId="0" fillId="0" borderId="0" xfId="0" applyNumberFormat="1" applyBorder="1" applyAlignment="1" applyProtection="1">
      <alignment/>
      <protection/>
    </xf>
    <xf numFmtId="0" fontId="0" fillId="0" borderId="55" xfId="0" applyBorder="1" applyAlignment="1" applyProtection="1">
      <alignment/>
      <protection/>
    </xf>
    <xf numFmtId="44" fontId="0" fillId="0" borderId="56" xfId="0" applyNumberFormat="1" applyFont="1" applyBorder="1" applyAlignment="1" applyProtection="1">
      <alignment horizontal="right"/>
      <protection/>
    </xf>
    <xf numFmtId="44" fontId="0" fillId="0" borderId="55" xfId="0" applyNumberFormat="1" applyFont="1" applyBorder="1" applyAlignment="1" applyProtection="1">
      <alignment horizontal="right"/>
      <protection/>
    </xf>
    <xf numFmtId="179" fontId="0" fillId="0" borderId="56" xfId="0" applyNumberFormat="1" applyFont="1" applyBorder="1" applyAlignment="1" applyProtection="1">
      <alignment horizontal="right"/>
      <protection/>
    </xf>
    <xf numFmtId="179" fontId="0" fillId="0" borderId="16" xfId="0" applyNumberFormat="1" applyBorder="1" applyAlignment="1" applyProtection="1">
      <alignment/>
      <protection/>
    </xf>
    <xf numFmtId="44" fontId="0" fillId="0" borderId="56" xfId="0" applyNumberFormat="1" applyBorder="1" applyAlignment="1" applyProtection="1">
      <alignment horizontal="right"/>
      <protection/>
    </xf>
    <xf numFmtId="179" fontId="0" fillId="0" borderId="13" xfId="0" applyNumberFormat="1" applyBorder="1" applyAlignment="1" applyProtection="1">
      <alignment/>
      <protection/>
    </xf>
    <xf numFmtId="179" fontId="2" fillId="0" borderId="0" xfId="0" applyNumberFormat="1" applyFont="1" applyBorder="1" applyAlignment="1" applyProtection="1">
      <alignment/>
      <protection/>
    </xf>
    <xf numFmtId="0" fontId="2" fillId="0" borderId="0" xfId="0" applyFont="1" applyAlignment="1" applyProtection="1">
      <alignment/>
      <protection/>
    </xf>
    <xf numFmtId="0" fontId="2" fillId="37" borderId="55" xfId="0" applyFont="1" applyFill="1" applyBorder="1" applyAlignment="1" applyProtection="1">
      <alignment/>
      <protection/>
    </xf>
    <xf numFmtId="44" fontId="2" fillId="37" borderId="17" xfId="0" applyNumberFormat="1" applyFont="1" applyFill="1" applyBorder="1" applyAlignment="1" applyProtection="1">
      <alignment horizontal="right"/>
      <protection/>
    </xf>
    <xf numFmtId="44" fontId="2" fillId="37" borderId="56" xfId="0" applyNumberFormat="1" applyFont="1" applyFill="1" applyBorder="1" applyAlignment="1" applyProtection="1">
      <alignment horizontal="right"/>
      <protection/>
    </xf>
    <xf numFmtId="44" fontId="2" fillId="37" borderId="55" xfId="0" applyNumberFormat="1" applyFont="1" applyFill="1" applyBorder="1" applyAlignment="1" applyProtection="1">
      <alignment horizontal="right"/>
      <protection/>
    </xf>
    <xf numFmtId="179" fontId="2" fillId="37" borderId="56" xfId="0" applyNumberFormat="1" applyFont="1" applyFill="1" applyBorder="1" applyAlignment="1" applyProtection="1">
      <alignment horizontal="right"/>
      <protection/>
    </xf>
    <xf numFmtId="0" fontId="2" fillId="37" borderId="39" xfId="0" applyFont="1" applyFill="1" applyBorder="1" applyAlignment="1" applyProtection="1">
      <alignment/>
      <protection/>
    </xf>
    <xf numFmtId="44" fontId="2" fillId="37" borderId="17" xfId="0" applyNumberFormat="1" applyFont="1" applyFill="1" applyBorder="1" applyAlignment="1" applyProtection="1">
      <alignment/>
      <protection/>
    </xf>
    <xf numFmtId="44" fontId="2" fillId="37" borderId="44" xfId="0" applyNumberFormat="1" applyFont="1" applyFill="1" applyBorder="1" applyAlignment="1" applyProtection="1">
      <alignment/>
      <protection/>
    </xf>
    <xf numFmtId="179" fontId="0" fillId="0" borderId="14" xfId="0" applyNumberFormat="1" applyBorder="1" applyAlignment="1" applyProtection="1">
      <alignment/>
      <protection/>
    </xf>
    <xf numFmtId="0" fontId="0" fillId="0" borderId="35" xfId="0" applyFont="1" applyFill="1" applyBorder="1" applyAlignment="1" applyProtection="1">
      <alignment/>
      <protection/>
    </xf>
    <xf numFmtId="0" fontId="2" fillId="37" borderId="10" xfId="0" applyFont="1" applyFill="1" applyBorder="1" applyAlignment="1" applyProtection="1">
      <alignment/>
      <protection/>
    </xf>
    <xf numFmtId="44" fontId="2" fillId="37" borderId="0" xfId="0" applyNumberFormat="1" applyFont="1" applyFill="1" applyBorder="1" applyAlignment="1" applyProtection="1">
      <alignment horizontal="right"/>
      <protection/>
    </xf>
    <xf numFmtId="44" fontId="2" fillId="37" borderId="23" xfId="0" applyNumberFormat="1" applyFont="1" applyFill="1" applyBorder="1" applyAlignment="1" applyProtection="1">
      <alignment horizontal="right"/>
      <protection/>
    </xf>
    <xf numFmtId="44" fontId="2" fillId="37" borderId="56" xfId="0" applyNumberFormat="1" applyFont="1" applyFill="1" applyBorder="1" applyAlignment="1" applyProtection="1">
      <alignment/>
      <protection/>
    </xf>
    <xf numFmtId="0" fontId="2" fillId="37" borderId="29" xfId="0" applyFont="1" applyFill="1" applyBorder="1" applyAlignment="1" applyProtection="1">
      <alignment/>
      <protection/>
    </xf>
    <xf numFmtId="44" fontId="2" fillId="37" borderId="11" xfId="0" applyNumberFormat="1" applyFont="1" applyFill="1" applyBorder="1" applyAlignment="1" applyProtection="1">
      <alignment horizontal="right"/>
      <protection/>
    </xf>
    <xf numFmtId="44" fontId="2" fillId="37" borderId="30" xfId="0" applyNumberFormat="1" applyFont="1" applyFill="1" applyBorder="1" applyAlignment="1" applyProtection="1">
      <alignment horizontal="right"/>
      <protection/>
    </xf>
    <xf numFmtId="44" fontId="2" fillId="37" borderId="57" xfId="0" applyNumberFormat="1" applyFont="1" applyFill="1" applyBorder="1" applyAlignment="1" applyProtection="1">
      <alignment horizontal="right"/>
      <protection/>
    </xf>
    <xf numFmtId="179" fontId="2" fillId="37" borderId="58" xfId="0" applyNumberFormat="1" applyFont="1" applyFill="1" applyBorder="1" applyAlignment="1" applyProtection="1">
      <alignment horizontal="right"/>
      <protection/>
    </xf>
    <xf numFmtId="0" fontId="2" fillId="37" borderId="57" xfId="0" applyFont="1" applyFill="1" applyBorder="1" applyAlignment="1" applyProtection="1">
      <alignment/>
      <protection/>
    </xf>
    <xf numFmtId="44" fontId="2" fillId="37" borderId="59" xfId="0" applyNumberFormat="1" applyFont="1" applyFill="1" applyBorder="1" applyAlignment="1" applyProtection="1">
      <alignment horizontal="right"/>
      <protection/>
    </xf>
    <xf numFmtId="44" fontId="2" fillId="37" borderId="58" xfId="0" applyNumberFormat="1" applyFont="1" applyFill="1" applyBorder="1" applyAlignment="1" applyProtection="1">
      <alignment/>
      <protection/>
    </xf>
    <xf numFmtId="0" fontId="0" fillId="41" borderId="35" xfId="0" applyFont="1" applyFill="1" applyBorder="1" applyAlignment="1" applyProtection="1">
      <alignment/>
      <protection/>
    </xf>
    <xf numFmtId="179" fontId="2" fillId="37" borderId="23" xfId="0" applyNumberFormat="1" applyFont="1" applyFill="1" applyBorder="1" applyAlignment="1" applyProtection="1">
      <alignment horizontal="right"/>
      <protection/>
    </xf>
    <xf numFmtId="179" fontId="2" fillId="37" borderId="30" xfId="0" applyNumberFormat="1" applyFont="1" applyFill="1" applyBorder="1" applyAlignment="1" applyProtection="1">
      <alignment horizontal="right"/>
      <protection/>
    </xf>
    <xf numFmtId="0" fontId="2" fillId="37" borderId="41" xfId="0" applyFont="1" applyFill="1" applyBorder="1" applyAlignment="1" applyProtection="1">
      <alignment/>
      <protection/>
    </xf>
    <xf numFmtId="0" fontId="0" fillId="37" borderId="40" xfId="0" applyFill="1" applyBorder="1" applyAlignment="1" applyProtection="1">
      <alignment/>
      <protection/>
    </xf>
    <xf numFmtId="0" fontId="2" fillId="37" borderId="40" xfId="0" applyFont="1" applyFill="1" applyBorder="1" applyAlignment="1" applyProtection="1">
      <alignment wrapText="1"/>
      <protection/>
    </xf>
    <xf numFmtId="44" fontId="2" fillId="37" borderId="40" xfId="0" applyNumberFormat="1"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2" fillId="37" borderId="61" xfId="0" applyFont="1" applyFill="1" applyBorder="1" applyAlignment="1" applyProtection="1">
      <alignment/>
      <protection/>
    </xf>
    <xf numFmtId="0" fontId="0" fillId="37" borderId="61" xfId="0" applyFill="1" applyBorder="1" applyAlignment="1" applyProtection="1">
      <alignment/>
      <protection/>
    </xf>
    <xf numFmtId="0" fontId="0" fillId="37" borderId="61" xfId="0" applyFont="1" applyFill="1" applyBorder="1" applyAlignment="1" applyProtection="1">
      <alignment horizontal="right"/>
      <protection/>
    </xf>
    <xf numFmtId="0" fontId="0" fillId="38" borderId="20" xfId="0" applyFill="1" applyBorder="1" applyAlignment="1" applyProtection="1">
      <alignment/>
      <protection/>
    </xf>
    <xf numFmtId="0" fontId="2" fillId="37" borderId="17" xfId="0" applyFont="1" applyFill="1" applyBorder="1" applyAlignment="1" applyProtection="1">
      <alignment/>
      <protection/>
    </xf>
    <xf numFmtId="0" fontId="0" fillId="37" borderId="17" xfId="0" applyFill="1" applyBorder="1" applyAlignment="1" applyProtection="1">
      <alignment/>
      <protection/>
    </xf>
    <xf numFmtId="0" fontId="0" fillId="40" borderId="0" xfId="0" applyFont="1" applyFill="1" applyAlignment="1" applyProtection="1">
      <alignment/>
      <protection/>
    </xf>
    <xf numFmtId="0" fontId="0" fillId="42" borderId="52" xfId="0" applyFill="1" applyBorder="1" applyAlignment="1" applyProtection="1">
      <alignment/>
      <protection/>
    </xf>
    <xf numFmtId="0" fontId="0" fillId="42" borderId="10" xfId="0" applyFill="1" applyBorder="1" applyAlignment="1" applyProtection="1">
      <alignment/>
      <protection/>
    </xf>
    <xf numFmtId="0" fontId="0" fillId="42" borderId="62" xfId="0" applyFill="1" applyBorder="1" applyAlignment="1" applyProtection="1">
      <alignment/>
      <protection/>
    </xf>
    <xf numFmtId="179" fontId="0" fillId="38" borderId="63" xfId="0" applyNumberFormat="1" applyFill="1" applyBorder="1" applyAlignment="1" applyProtection="1">
      <alignment horizontal="right"/>
      <protection/>
    </xf>
    <xf numFmtId="179" fontId="0" fillId="42" borderId="13" xfId="0" applyNumberFormat="1" applyFill="1" applyBorder="1" applyAlignment="1" applyProtection="1">
      <alignment horizontal="right"/>
      <protection/>
    </xf>
    <xf numFmtId="179" fontId="0" fillId="38" borderId="64" xfId="0" applyNumberFormat="1" applyFill="1" applyBorder="1" applyAlignment="1" applyProtection="1">
      <alignment horizontal="right"/>
      <protection/>
    </xf>
    <xf numFmtId="179" fontId="0" fillId="38" borderId="65" xfId="0" applyNumberFormat="1" applyFill="1" applyBorder="1" applyAlignment="1" applyProtection="1">
      <alignment horizontal="right"/>
      <protection/>
    </xf>
    <xf numFmtId="0" fontId="2" fillId="42" borderId="62" xfId="0" applyFont="1" applyFill="1" applyBorder="1" applyAlignment="1" applyProtection="1">
      <alignment/>
      <protection/>
    </xf>
    <xf numFmtId="0" fontId="0" fillId="42" borderId="29" xfId="0" applyFill="1" applyBorder="1" applyAlignment="1" applyProtection="1">
      <alignment/>
      <protection/>
    </xf>
    <xf numFmtId="0" fontId="2" fillId="42" borderId="11" xfId="0" applyFont="1" applyFill="1" applyBorder="1" applyAlignment="1" applyProtection="1">
      <alignment/>
      <protection locked="0"/>
    </xf>
    <xf numFmtId="0" fontId="0" fillId="42" borderId="11" xfId="0" applyFill="1" applyBorder="1" applyAlignment="1" applyProtection="1">
      <alignment/>
      <protection locked="0"/>
    </xf>
    <xf numFmtId="0" fontId="0" fillId="0" borderId="0" xfId="0" applyFont="1" applyAlignment="1" applyProtection="1">
      <alignment/>
      <protection/>
    </xf>
    <xf numFmtId="0" fontId="2" fillId="35" borderId="12" xfId="0" applyFont="1" applyFill="1" applyBorder="1" applyAlignment="1" applyProtection="1">
      <alignment horizontal="left"/>
      <protection/>
    </xf>
    <xf numFmtId="0" fontId="0" fillId="35" borderId="25" xfId="0" applyFill="1" applyBorder="1" applyAlignment="1" applyProtection="1">
      <alignment/>
      <protection/>
    </xf>
    <xf numFmtId="0" fontId="2" fillId="35" borderId="0" xfId="0" applyFont="1" applyFill="1" applyBorder="1" applyAlignment="1" applyProtection="1">
      <alignment horizontal="left"/>
      <protection/>
    </xf>
    <xf numFmtId="9" fontId="0" fillId="43" borderId="23" xfId="59" applyFont="1" applyFill="1" applyBorder="1" applyAlignment="1" applyProtection="1">
      <alignment/>
      <protection/>
    </xf>
    <xf numFmtId="0" fontId="0" fillId="0" borderId="0" xfId="0" applyFont="1" applyFill="1" applyAlignment="1" applyProtection="1">
      <alignment/>
      <protection/>
    </xf>
    <xf numFmtId="0" fontId="0" fillId="35" borderId="10" xfId="0" applyFill="1" applyBorder="1" applyAlignment="1" applyProtection="1">
      <alignment horizontal="left"/>
      <protection/>
    </xf>
    <xf numFmtId="0" fontId="0" fillId="35" borderId="0" xfId="0" applyFill="1" applyBorder="1" applyAlignment="1" applyProtection="1">
      <alignment horizontal="left"/>
      <protection/>
    </xf>
    <xf numFmtId="0" fontId="0" fillId="35" borderId="23" xfId="0" applyFill="1" applyBorder="1" applyAlignment="1" applyProtection="1">
      <alignment/>
      <protection/>
    </xf>
    <xf numFmtId="9" fontId="0" fillId="0" borderId="0" xfId="0" applyNumberFormat="1" applyFill="1" applyBorder="1" applyAlignment="1" applyProtection="1">
      <alignment/>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2" fillId="35" borderId="11" xfId="0" applyFont="1" applyFill="1" applyBorder="1" applyAlignment="1" applyProtection="1">
      <alignment horizontal="left"/>
      <protection/>
    </xf>
    <xf numFmtId="0" fontId="0" fillId="0" borderId="0" xfId="0" applyFont="1" applyFill="1" applyBorder="1" applyAlignment="1" applyProtection="1">
      <alignment/>
      <protection/>
    </xf>
    <xf numFmtId="172" fontId="0" fillId="0" borderId="0" xfId="0" applyNumberFormat="1" applyAlignment="1" applyProtection="1">
      <alignment/>
      <protection/>
    </xf>
    <xf numFmtId="0" fontId="0" fillId="35" borderId="29" xfId="0" applyFill="1" applyBorder="1" applyAlignment="1" applyProtection="1">
      <alignment horizontal="left"/>
      <protection/>
    </xf>
    <xf numFmtId="0" fontId="0" fillId="35" borderId="11" xfId="0" applyFill="1" applyBorder="1" applyAlignment="1" applyProtection="1">
      <alignment horizontal="left"/>
      <protection/>
    </xf>
    <xf numFmtId="0" fontId="0" fillId="35" borderId="30" xfId="0" applyFill="1" applyBorder="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9" fontId="0" fillId="0" borderId="0" xfId="0" applyNumberFormat="1" applyAlignment="1" applyProtection="1">
      <alignment/>
      <protection/>
    </xf>
    <xf numFmtId="0" fontId="3" fillId="35" borderId="26" xfId="0" applyFont="1" applyFill="1" applyBorder="1" applyAlignment="1" applyProtection="1">
      <alignment/>
      <protection/>
    </xf>
    <xf numFmtId="0" fontId="0" fillId="35" borderId="27" xfId="0" applyFill="1" applyBorder="1" applyAlignment="1" applyProtection="1">
      <alignment/>
      <protection/>
    </xf>
    <xf numFmtId="0" fontId="3" fillId="35" borderId="26" xfId="0" applyFont="1" applyFill="1" applyBorder="1" applyAlignment="1" applyProtection="1">
      <alignment vertical="center"/>
      <protection/>
    </xf>
    <xf numFmtId="0" fontId="3" fillId="35" borderId="27" xfId="0" applyFont="1" applyFill="1" applyBorder="1" applyAlignment="1" applyProtection="1">
      <alignment vertical="center"/>
      <protection/>
    </xf>
    <xf numFmtId="0" fontId="0" fillId="35" borderId="27" xfId="0" applyFont="1" applyFill="1" applyBorder="1" applyAlignment="1" applyProtection="1">
      <alignment vertical="center"/>
      <protection/>
    </xf>
    <xf numFmtId="0" fontId="0" fillId="35" borderId="27" xfId="0" applyFill="1" applyBorder="1" applyAlignment="1" applyProtection="1">
      <alignment vertical="center"/>
      <protection/>
    </xf>
    <xf numFmtId="0" fontId="0" fillId="0" borderId="52" xfId="0" applyBorder="1" applyAlignment="1" applyProtection="1">
      <alignment/>
      <protection/>
    </xf>
    <xf numFmtId="0" fontId="0" fillId="0" borderId="12" xfId="0" applyBorder="1" applyAlignment="1" applyProtection="1">
      <alignment/>
      <protection/>
    </xf>
    <xf numFmtId="0" fontId="3" fillId="35" borderId="10" xfId="0" applyFont="1" applyFill="1" applyBorder="1" applyAlignment="1" applyProtection="1">
      <alignment/>
      <protection/>
    </xf>
    <xf numFmtId="0" fontId="3" fillId="35" borderId="0" xfId="0" applyFont="1" applyFill="1" applyBorder="1" applyAlignment="1" applyProtection="1">
      <alignment/>
      <protection/>
    </xf>
    <xf numFmtId="0" fontId="0" fillId="35" borderId="0" xfId="0" applyFill="1" applyBorder="1" applyAlignment="1" applyProtection="1">
      <alignment/>
      <protection/>
    </xf>
    <xf numFmtId="0" fontId="0" fillId="38" borderId="0" xfId="0" applyFont="1" applyFill="1" applyBorder="1" applyAlignment="1" applyProtection="1">
      <alignment/>
      <protection/>
    </xf>
    <xf numFmtId="0" fontId="0" fillId="35" borderId="10" xfId="0" applyFill="1" applyBorder="1" applyAlignment="1" applyProtection="1">
      <alignment horizontal="center" vertical="center" wrapText="1"/>
      <protection/>
    </xf>
    <xf numFmtId="0" fontId="4" fillId="35" borderId="10" xfId="0" applyFont="1" applyFill="1" applyBorder="1" applyAlignment="1" applyProtection="1">
      <alignment/>
      <protection/>
    </xf>
    <xf numFmtId="0" fontId="4" fillId="35" borderId="28" xfId="0" applyFont="1" applyFill="1" applyBorder="1" applyAlignment="1" applyProtection="1">
      <alignment/>
      <protection/>
    </xf>
    <xf numFmtId="0" fontId="4" fillId="35" borderId="0" xfId="0" applyFont="1" applyFill="1" applyBorder="1" applyAlignment="1" applyProtection="1">
      <alignment/>
      <protection/>
    </xf>
    <xf numFmtId="172" fontId="0" fillId="35" borderId="0" xfId="42" applyNumberFormat="1" applyFont="1" applyFill="1" applyBorder="1" applyAlignment="1" applyProtection="1">
      <alignment/>
      <protection/>
    </xf>
    <xf numFmtId="0" fontId="0" fillId="0" borderId="10" xfId="0" applyBorder="1" applyAlignment="1" applyProtection="1">
      <alignment/>
      <protection/>
    </xf>
    <xf numFmtId="172" fontId="0" fillId="0" borderId="0" xfId="42" applyNumberFormat="1" applyFont="1" applyBorder="1" applyAlignment="1" applyProtection="1">
      <alignment/>
      <protection/>
    </xf>
    <xf numFmtId="0" fontId="0" fillId="35" borderId="10" xfId="0" applyFill="1" applyBorder="1" applyAlignment="1" applyProtection="1">
      <alignment/>
      <protection/>
    </xf>
    <xf numFmtId="0" fontId="0" fillId="35"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0" xfId="0" applyFont="1" applyFill="1" applyBorder="1" applyAlignment="1" applyProtection="1">
      <alignment/>
      <protection/>
    </xf>
    <xf numFmtId="172" fontId="4" fillId="0" borderId="0" xfId="0" applyNumberFormat="1" applyFont="1" applyFill="1" applyBorder="1" applyAlignment="1" applyProtection="1">
      <alignment/>
      <protection/>
    </xf>
    <xf numFmtId="0" fontId="3" fillId="0" borderId="10" xfId="0" applyFont="1" applyFill="1" applyBorder="1" applyAlignment="1" applyProtection="1">
      <alignment/>
      <protection/>
    </xf>
    <xf numFmtId="0" fontId="5" fillId="34" borderId="12" xfId="0" applyFont="1" applyFill="1" applyBorder="1" applyAlignment="1" applyProtection="1">
      <alignment/>
      <protection/>
    </xf>
    <xf numFmtId="0" fontId="5" fillId="34" borderId="11" xfId="0" applyFont="1" applyFill="1" applyBorder="1" applyAlignment="1" applyProtection="1">
      <alignment/>
      <protection/>
    </xf>
    <xf numFmtId="10" fontId="0" fillId="0" borderId="0" xfId="0" applyNumberFormat="1" applyAlignment="1" applyProtection="1">
      <alignment/>
      <protection/>
    </xf>
    <xf numFmtId="2" fontId="0" fillId="0" borderId="0" xfId="0" applyNumberFormat="1" applyAlignment="1" applyProtection="1">
      <alignment/>
      <protection/>
    </xf>
    <xf numFmtId="0" fontId="0" fillId="37" borderId="25" xfId="0" applyFill="1" applyBorder="1" applyAlignment="1">
      <alignment/>
    </xf>
    <xf numFmtId="0" fontId="0" fillId="37" borderId="23" xfId="0" applyFont="1" applyFill="1" applyBorder="1" applyAlignment="1">
      <alignment/>
    </xf>
    <xf numFmtId="0" fontId="0" fillId="37" borderId="12" xfId="0" applyFill="1" applyBorder="1" applyAlignment="1">
      <alignment/>
    </xf>
    <xf numFmtId="0" fontId="0" fillId="37" borderId="0" xfId="0" applyFill="1" applyBorder="1" applyAlignment="1">
      <alignment/>
    </xf>
    <xf numFmtId="0" fontId="9" fillId="35" borderId="10" xfId="0" applyFont="1" applyFill="1" applyBorder="1" applyAlignment="1">
      <alignment horizontal="left"/>
    </xf>
    <xf numFmtId="0" fontId="10" fillId="38" borderId="18" xfId="0" applyFont="1" applyFill="1" applyBorder="1" applyAlignment="1" applyProtection="1">
      <alignment/>
      <protection/>
    </xf>
    <xf numFmtId="0" fontId="0" fillId="40" borderId="66" xfId="0" applyFont="1" applyFill="1" applyBorder="1" applyAlignment="1" applyProtection="1">
      <alignment/>
      <protection/>
    </xf>
    <xf numFmtId="0" fontId="0" fillId="40" borderId="28" xfId="0" applyFill="1" applyBorder="1" applyAlignment="1" applyProtection="1">
      <alignment/>
      <protection/>
    </xf>
    <xf numFmtId="0" fontId="0" fillId="40" borderId="67" xfId="0" applyFill="1" applyBorder="1" applyAlignment="1" applyProtection="1">
      <alignment/>
      <protection/>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0" borderId="14" xfId="0" applyFont="1" applyBorder="1" applyAlignment="1">
      <alignment horizontal="left" vertical="center"/>
    </xf>
    <xf numFmtId="0" fontId="2" fillId="0" borderId="13"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5" xfId="0" applyFont="1" applyBorder="1" applyAlignment="1">
      <alignment vertical="center" wrapText="1"/>
    </xf>
    <xf numFmtId="0" fontId="0" fillId="0" borderId="3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0" fillId="35" borderId="29" xfId="0" applyFont="1" applyFill="1" applyBorder="1" applyAlignment="1">
      <alignment horizontal="left"/>
    </xf>
    <xf numFmtId="0" fontId="0" fillId="37" borderId="29" xfId="0" applyFill="1" applyBorder="1" applyAlignment="1" applyProtection="1">
      <alignment/>
      <protection/>
    </xf>
    <xf numFmtId="0" fontId="0" fillId="37" borderId="30" xfId="0" applyFill="1" applyBorder="1" applyAlignment="1" applyProtection="1">
      <alignment/>
      <protection/>
    </xf>
    <xf numFmtId="0" fontId="0" fillId="35" borderId="10" xfId="0" applyFont="1" applyFill="1" applyBorder="1" applyAlignment="1" applyProtection="1">
      <alignment horizontal="left"/>
      <protection/>
    </xf>
    <xf numFmtId="0" fontId="4" fillId="38" borderId="0" xfId="0" applyFont="1" applyFill="1" applyBorder="1" applyAlignment="1" applyProtection="1">
      <alignment/>
      <protection locked="0"/>
    </xf>
    <xf numFmtId="0" fontId="2" fillId="37" borderId="12" xfId="0" applyFont="1" applyFill="1" applyBorder="1" applyAlignment="1">
      <alignment horizontal="left"/>
    </xf>
    <xf numFmtId="0" fontId="2" fillId="37" borderId="0" xfId="0" applyFont="1" applyFill="1" applyBorder="1" applyAlignment="1">
      <alignment horizontal="left"/>
    </xf>
    <xf numFmtId="0" fontId="2" fillId="37" borderId="11" xfId="0" applyFont="1" applyFill="1" applyBorder="1" applyAlignment="1">
      <alignment horizontal="left"/>
    </xf>
    <xf numFmtId="0" fontId="11" fillId="0" borderId="68" xfId="0" applyFont="1" applyBorder="1" applyAlignment="1">
      <alignment wrapText="1"/>
    </xf>
    <xf numFmtId="0" fontId="13" fillId="0" borderId="60" xfId="0" applyFont="1" applyBorder="1" applyAlignment="1">
      <alignment wrapText="1"/>
    </xf>
    <xf numFmtId="0" fontId="12" fillId="0" borderId="60" xfId="0" applyFont="1" applyBorder="1" applyAlignment="1">
      <alignment wrapText="1"/>
    </xf>
    <xf numFmtId="0" fontId="12" fillId="0" borderId="61" xfId="0" applyFont="1" applyBorder="1" applyAlignment="1">
      <alignment wrapText="1"/>
    </xf>
    <xf numFmtId="0" fontId="0" fillId="0" borderId="60" xfId="0" applyBorder="1" applyAlignment="1">
      <alignment/>
    </xf>
    <xf numFmtId="164" fontId="2" fillId="36" borderId="17" xfId="0" applyNumberFormat="1" applyFont="1" applyFill="1" applyBorder="1" applyAlignment="1">
      <alignment horizontal="center"/>
    </xf>
    <xf numFmtId="0" fontId="2" fillId="36" borderId="17" xfId="0" applyFont="1" applyFill="1" applyBorder="1" applyAlignment="1">
      <alignment wrapText="1"/>
    </xf>
    <xf numFmtId="0" fontId="2" fillId="36" borderId="17" xfId="0" applyFont="1" applyFill="1" applyBorder="1" applyAlignment="1">
      <alignment/>
    </xf>
    <xf numFmtId="164"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17" xfId="0" applyFont="1" applyBorder="1" applyAlignment="1">
      <alignment vertical="center" wrapText="1"/>
    </xf>
    <xf numFmtId="49" fontId="2" fillId="36" borderId="17" xfId="0" applyNumberFormat="1" applyFont="1" applyFill="1" applyBorder="1" applyAlignment="1">
      <alignment horizontal="center"/>
    </xf>
    <xf numFmtId="49" fontId="0" fillId="0" borderId="0" xfId="0" applyNumberFormat="1" applyAlignment="1">
      <alignment/>
    </xf>
    <xf numFmtId="49" fontId="0" fillId="0" borderId="17" xfId="0" applyNumberFormat="1" applyFont="1" applyBorder="1" applyAlignment="1">
      <alignment horizontal="center" vertical="center"/>
    </xf>
    <xf numFmtId="0" fontId="11" fillId="38" borderId="18" xfId="0" applyFont="1" applyFill="1" applyBorder="1" applyAlignment="1" applyProtection="1">
      <alignment/>
      <protection locked="0"/>
    </xf>
    <xf numFmtId="0" fontId="0" fillId="38" borderId="20" xfId="0" applyFill="1" applyBorder="1" applyAlignment="1" applyProtection="1">
      <alignment wrapText="1"/>
      <protection locked="0"/>
    </xf>
    <xf numFmtId="0" fontId="0" fillId="38" borderId="21" xfId="0" applyFill="1" applyBorder="1" applyAlignment="1" applyProtection="1">
      <alignment/>
      <protection locked="0"/>
    </xf>
    <xf numFmtId="0" fontId="0" fillId="38" borderId="22" xfId="0" applyFill="1" applyBorder="1" applyAlignment="1" applyProtection="1">
      <alignment wrapText="1"/>
      <protection locked="0"/>
    </xf>
    <xf numFmtId="0" fontId="0" fillId="38" borderId="66" xfId="0" applyFill="1" applyBorder="1" applyAlignment="1" applyProtection="1">
      <alignment/>
      <protection locked="0"/>
    </xf>
    <xf numFmtId="0" fontId="0" fillId="38" borderId="67" xfId="0" applyFill="1" applyBorder="1" applyAlignment="1" applyProtection="1">
      <alignment wrapText="1"/>
      <protection locked="0"/>
    </xf>
    <xf numFmtId="0" fontId="0" fillId="38" borderId="22" xfId="0" applyFont="1" applyFill="1" applyBorder="1" applyAlignment="1" applyProtection="1">
      <alignment wrapText="1"/>
      <protection locked="0"/>
    </xf>
    <xf numFmtId="0" fontId="0" fillId="38" borderId="63" xfId="0" applyFill="1" applyBorder="1" applyAlignment="1" applyProtection="1">
      <alignment vertical="center"/>
      <protection locked="0"/>
    </xf>
    <xf numFmtId="174" fontId="0" fillId="38" borderId="69" xfId="0" applyNumberFormat="1" applyFill="1" applyBorder="1" applyAlignment="1" applyProtection="1">
      <alignment vertical="center"/>
      <protection locked="0"/>
    </xf>
    <xf numFmtId="1" fontId="0" fillId="38" borderId="69" xfId="0" applyNumberFormat="1" applyFill="1" applyBorder="1" applyAlignment="1" applyProtection="1">
      <alignment vertical="center"/>
      <protection locked="0"/>
    </xf>
    <xf numFmtId="0" fontId="0" fillId="38" borderId="70" xfId="0" applyFill="1" applyBorder="1" applyAlignment="1" applyProtection="1">
      <alignment vertical="center"/>
      <protection locked="0"/>
    </xf>
    <xf numFmtId="0" fontId="0" fillId="38" borderId="64" xfId="0" applyFill="1" applyBorder="1" applyAlignment="1" applyProtection="1">
      <alignment vertical="center"/>
      <protection locked="0"/>
    </xf>
    <xf numFmtId="174" fontId="0" fillId="38" borderId="71" xfId="0" applyNumberFormat="1" applyFill="1" applyBorder="1" applyAlignment="1" applyProtection="1">
      <alignment vertical="center"/>
      <protection locked="0"/>
    </xf>
    <xf numFmtId="1" fontId="0" fillId="38" borderId="71" xfId="0" applyNumberFormat="1" applyFill="1" applyBorder="1" applyAlignment="1" applyProtection="1">
      <alignment vertical="center"/>
      <protection locked="0"/>
    </xf>
    <xf numFmtId="0" fontId="0" fillId="38" borderId="72" xfId="0" applyFill="1" applyBorder="1" applyAlignment="1" applyProtection="1">
      <alignment vertical="center"/>
      <protection locked="0"/>
    </xf>
    <xf numFmtId="0" fontId="0" fillId="38" borderId="73" xfId="0" applyFill="1" applyBorder="1" applyAlignment="1" applyProtection="1">
      <alignment vertical="center"/>
      <protection locked="0"/>
    </xf>
    <xf numFmtId="1" fontId="0" fillId="38" borderId="74" xfId="0" applyNumberFormat="1" applyFill="1" applyBorder="1" applyAlignment="1" applyProtection="1">
      <alignment vertical="center"/>
      <protection locked="0"/>
    </xf>
    <xf numFmtId="0" fontId="0" fillId="38" borderId="65" xfId="0" applyFill="1" applyBorder="1" applyAlignment="1" applyProtection="1">
      <alignment vertical="center"/>
      <protection locked="0"/>
    </xf>
    <xf numFmtId="174" fontId="0" fillId="38" borderId="75" xfId="0" applyNumberFormat="1" applyFill="1" applyBorder="1" applyAlignment="1" applyProtection="1">
      <alignment vertical="center"/>
      <protection locked="0"/>
    </xf>
    <xf numFmtId="1" fontId="0" fillId="38" borderId="75" xfId="0" applyNumberFormat="1" applyFill="1" applyBorder="1" applyAlignment="1" applyProtection="1">
      <alignment vertical="center"/>
      <protection locked="0"/>
    </xf>
    <xf numFmtId="0" fontId="0" fillId="38" borderId="76" xfId="0" applyFill="1" applyBorder="1" applyAlignment="1" applyProtection="1">
      <alignment vertical="center"/>
      <protection locked="0"/>
    </xf>
    <xf numFmtId="0" fontId="2" fillId="38" borderId="24" xfId="0" applyFont="1" applyFill="1" applyBorder="1" applyAlignment="1" applyProtection="1">
      <alignment horizontal="center" vertical="center" wrapText="1"/>
      <protection locked="0"/>
    </xf>
    <xf numFmtId="0" fontId="2" fillId="38" borderId="15" xfId="0" applyFont="1" applyFill="1" applyBorder="1" applyAlignment="1" applyProtection="1">
      <alignment horizontal="center" vertical="center" wrapText="1"/>
      <protection locked="0"/>
    </xf>
    <xf numFmtId="0" fontId="2" fillId="38" borderId="77" xfId="0" applyFont="1" applyFill="1" applyBorder="1" applyAlignment="1" applyProtection="1">
      <alignment horizontal="center" vertical="center" wrapText="1"/>
      <protection locked="0"/>
    </xf>
    <xf numFmtId="1" fontId="0" fillId="38" borderId="65" xfId="0" applyNumberFormat="1" applyFill="1" applyBorder="1" applyAlignment="1" applyProtection="1">
      <alignment vertical="center"/>
      <protection locked="0"/>
    </xf>
    <xf numFmtId="177" fontId="0" fillId="38" borderId="14" xfId="0" applyNumberFormat="1" applyFill="1" applyBorder="1" applyAlignment="1" applyProtection="1">
      <alignment vertical="center"/>
      <protection locked="0"/>
    </xf>
    <xf numFmtId="1" fontId="0" fillId="38" borderId="75" xfId="0" applyNumberFormat="1" applyFont="1" applyFill="1" applyBorder="1" applyAlignment="1" applyProtection="1">
      <alignment vertical="center"/>
      <protection locked="0"/>
    </xf>
    <xf numFmtId="0" fontId="9" fillId="38" borderId="78" xfId="0" applyFont="1" applyFill="1" applyBorder="1" applyAlignment="1" applyProtection="1">
      <alignment vertical="center"/>
      <protection locked="0"/>
    </xf>
    <xf numFmtId="174" fontId="9" fillId="38" borderId="79" xfId="0" applyNumberFormat="1" applyFont="1" applyFill="1" applyBorder="1" applyAlignment="1" applyProtection="1">
      <alignment vertical="center"/>
      <protection locked="0"/>
    </xf>
    <xf numFmtId="174" fontId="9" fillId="38" borderId="80" xfId="0" applyNumberFormat="1" applyFont="1" applyFill="1" applyBorder="1" applyAlignment="1" applyProtection="1">
      <alignment vertical="center"/>
      <protection locked="0"/>
    </xf>
    <xf numFmtId="1" fontId="9" fillId="38" borderId="15" xfId="0" applyNumberFormat="1" applyFont="1" applyFill="1" applyBorder="1" applyAlignment="1" applyProtection="1">
      <alignment vertical="center"/>
      <protection locked="0"/>
    </xf>
    <xf numFmtId="1" fontId="9" fillId="38" borderId="77" xfId="0" applyNumberFormat="1" applyFont="1" applyFill="1" applyBorder="1" applyAlignment="1" applyProtection="1">
      <alignment vertical="center"/>
      <protection locked="0"/>
    </xf>
    <xf numFmtId="0" fontId="9" fillId="38" borderId="27" xfId="0" applyFont="1" applyFill="1" applyBorder="1" applyAlignment="1" applyProtection="1">
      <alignment vertical="center"/>
      <protection locked="0"/>
    </xf>
    <xf numFmtId="0" fontId="2" fillId="38" borderId="81" xfId="0" applyFont="1" applyFill="1" applyBorder="1" applyAlignment="1" applyProtection="1">
      <alignment vertical="center"/>
      <protection locked="0"/>
    </xf>
    <xf numFmtId="0" fontId="2" fillId="38" borderId="82" xfId="0" applyFont="1" applyFill="1" applyBorder="1" applyAlignment="1" applyProtection="1">
      <alignment vertical="center"/>
      <protection locked="0"/>
    </xf>
    <xf numFmtId="0" fontId="2" fillId="38" borderId="15" xfId="0" applyFont="1" applyFill="1" applyBorder="1" applyAlignment="1" applyProtection="1">
      <alignment vertical="center"/>
      <protection locked="0"/>
    </xf>
    <xf numFmtId="1" fontId="2" fillId="38" borderId="15" xfId="0" applyNumberFormat="1" applyFont="1" applyFill="1" applyBorder="1" applyAlignment="1" applyProtection="1">
      <alignment vertical="center"/>
      <protection locked="0"/>
    </xf>
    <xf numFmtId="1" fontId="2" fillId="38" borderId="77" xfId="0" applyNumberFormat="1" applyFont="1" applyFill="1" applyBorder="1" applyAlignment="1" applyProtection="1">
      <alignment vertical="center"/>
      <protection locked="0"/>
    </xf>
    <xf numFmtId="174" fontId="4" fillId="38" borderId="79" xfId="0" applyNumberFormat="1" applyFont="1" applyFill="1" applyBorder="1" applyAlignment="1" applyProtection="1">
      <alignment vertical="center"/>
      <protection locked="0"/>
    </xf>
    <xf numFmtId="1" fontId="9" fillId="38" borderId="79" xfId="0" applyNumberFormat="1" applyFont="1" applyFill="1" applyBorder="1" applyAlignment="1" applyProtection="1">
      <alignment vertical="center"/>
      <protection locked="0"/>
    </xf>
    <xf numFmtId="1" fontId="9" fillId="38" borderId="83" xfId="0" applyNumberFormat="1" applyFont="1" applyFill="1" applyBorder="1" applyAlignment="1" applyProtection="1">
      <alignment vertical="center"/>
      <protection locked="0"/>
    </xf>
    <xf numFmtId="0" fontId="0" fillId="38" borderId="40" xfId="0" applyFill="1" applyBorder="1" applyAlignment="1" applyProtection="1">
      <alignment vertical="center"/>
      <protection locked="0"/>
    </xf>
    <xf numFmtId="174" fontId="0" fillId="38" borderId="17" xfId="0" applyNumberFormat="1" applyFill="1" applyBorder="1" applyAlignment="1" applyProtection="1">
      <alignment vertical="center"/>
      <protection locked="0"/>
    </xf>
    <xf numFmtId="1" fontId="0" fillId="38" borderId="17" xfId="0" applyNumberFormat="1" applyFill="1" applyBorder="1" applyAlignment="1" applyProtection="1">
      <alignment vertical="center"/>
      <protection locked="0"/>
    </xf>
    <xf numFmtId="0" fontId="0" fillId="38" borderId="84" xfId="0" applyFill="1" applyBorder="1" applyAlignment="1" applyProtection="1">
      <alignment vertical="center"/>
      <protection locked="0"/>
    </xf>
    <xf numFmtId="0" fontId="0" fillId="38" borderId="20" xfId="0" applyFill="1" applyBorder="1" applyAlignment="1" applyProtection="1">
      <alignment vertical="center"/>
      <protection locked="0"/>
    </xf>
    <xf numFmtId="1" fontId="0" fillId="38" borderId="68" xfId="0" applyNumberFormat="1" applyFill="1" applyBorder="1" applyAlignment="1" applyProtection="1">
      <alignment vertical="center"/>
      <protection locked="0"/>
    </xf>
    <xf numFmtId="0" fontId="0" fillId="38" borderId="85" xfId="0" applyFill="1" applyBorder="1" applyAlignment="1" applyProtection="1">
      <alignment vertical="center"/>
      <protection locked="0"/>
    </xf>
    <xf numFmtId="174" fontId="0" fillId="38" borderId="59" xfId="0" applyNumberFormat="1" applyFill="1" applyBorder="1" applyAlignment="1" applyProtection="1">
      <alignment vertical="center"/>
      <protection locked="0"/>
    </xf>
    <xf numFmtId="1" fontId="0" fillId="38" borderId="59" xfId="0" applyNumberFormat="1" applyFill="1" applyBorder="1" applyAlignment="1" applyProtection="1">
      <alignment vertical="center"/>
      <protection locked="0"/>
    </xf>
    <xf numFmtId="0" fontId="0" fillId="38" borderId="86" xfId="0" applyFill="1" applyBorder="1" applyAlignment="1" applyProtection="1">
      <alignment vertical="center"/>
      <protection locked="0"/>
    </xf>
    <xf numFmtId="1" fontId="9" fillId="38" borderId="87" xfId="0" applyNumberFormat="1" applyFont="1" applyFill="1" applyBorder="1" applyAlignment="1" applyProtection="1">
      <alignment vertical="center"/>
      <protection locked="0"/>
    </xf>
    <xf numFmtId="1" fontId="9" fillId="38" borderId="88" xfId="0" applyNumberFormat="1" applyFont="1" applyFill="1" applyBorder="1" applyAlignment="1" applyProtection="1">
      <alignment vertical="center"/>
      <protection locked="0"/>
    </xf>
    <xf numFmtId="0" fontId="2" fillId="38" borderId="87" xfId="0" applyFont="1" applyFill="1" applyBorder="1" applyAlignment="1" applyProtection="1">
      <alignment vertical="center"/>
      <protection locked="0"/>
    </xf>
    <xf numFmtId="1" fontId="2" fillId="38" borderId="87" xfId="0" applyNumberFormat="1" applyFont="1" applyFill="1" applyBorder="1" applyAlignment="1" applyProtection="1">
      <alignment vertical="center"/>
      <protection locked="0"/>
    </xf>
    <xf numFmtId="1" fontId="2" fillId="38" borderId="83" xfId="0" applyNumberFormat="1" applyFont="1" applyFill="1" applyBorder="1" applyAlignment="1" applyProtection="1">
      <alignment vertical="center"/>
      <protection locked="0"/>
    </xf>
    <xf numFmtId="0" fontId="2" fillId="38" borderId="24" xfId="0" applyFont="1" applyFill="1" applyBorder="1" applyAlignment="1" applyProtection="1">
      <alignment vertical="center"/>
      <protection locked="0"/>
    </xf>
    <xf numFmtId="0" fontId="2" fillId="38" borderId="77" xfId="0" applyFont="1" applyFill="1" applyBorder="1" applyAlignment="1" applyProtection="1">
      <alignment vertical="center"/>
      <protection locked="0"/>
    </xf>
    <xf numFmtId="0" fontId="10" fillId="0" borderId="28" xfId="0" applyFont="1" applyFill="1" applyBorder="1" applyAlignment="1" applyProtection="1">
      <alignment/>
      <protection/>
    </xf>
    <xf numFmtId="0" fontId="0" fillId="40" borderId="0" xfId="0" applyFill="1" applyBorder="1" applyAlignment="1">
      <alignment/>
    </xf>
    <xf numFmtId="172" fontId="4" fillId="4" borderId="11" xfId="0" applyNumberFormat="1" applyFont="1" applyFill="1" applyBorder="1" applyAlignment="1" applyProtection="1">
      <alignment/>
      <protection/>
    </xf>
    <xf numFmtId="172" fontId="0" fillId="4" borderId="11" xfId="42" applyNumberFormat="1" applyFont="1" applyFill="1" applyBorder="1" applyAlignment="1" applyProtection="1">
      <alignment/>
      <protection/>
    </xf>
    <xf numFmtId="172" fontId="4" fillId="44" borderId="11" xfId="0" applyNumberFormat="1" applyFont="1" applyFill="1" applyBorder="1" applyAlignment="1" applyProtection="1">
      <alignment/>
      <protection/>
    </xf>
    <xf numFmtId="172" fontId="0" fillId="44" borderId="11" xfId="42" applyNumberFormat="1" applyFont="1" applyFill="1" applyBorder="1" applyAlignment="1" applyProtection="1">
      <alignment/>
      <protection/>
    </xf>
    <xf numFmtId="172" fontId="0" fillId="44" borderId="27" xfId="42" applyNumberFormat="1" applyFont="1" applyFill="1" applyBorder="1" applyAlignment="1" applyProtection="1">
      <alignment/>
      <protection/>
    </xf>
    <xf numFmtId="0" fontId="10" fillId="38" borderId="0" xfId="0" applyFont="1" applyFill="1" applyBorder="1" applyAlignment="1" applyProtection="1">
      <alignment/>
      <protection/>
    </xf>
    <xf numFmtId="0" fontId="0" fillId="38" borderId="0" xfId="0" applyFill="1" applyBorder="1" applyAlignment="1">
      <alignment/>
    </xf>
    <xf numFmtId="0" fontId="0" fillId="40" borderId="0" xfId="0" applyFont="1" applyFill="1" applyBorder="1" applyAlignment="1">
      <alignment/>
    </xf>
    <xf numFmtId="0" fontId="0" fillId="45" borderId="41" xfId="0" applyFont="1" applyFill="1" applyBorder="1" applyAlignment="1" applyProtection="1">
      <alignment/>
      <protection/>
    </xf>
    <xf numFmtId="172" fontId="0" fillId="45" borderId="89" xfId="0" applyNumberFormat="1" applyFill="1" applyBorder="1" applyAlignment="1" applyProtection="1">
      <alignment/>
      <protection/>
    </xf>
    <xf numFmtId="172" fontId="0" fillId="45" borderId="89" xfId="42" applyNumberFormat="1" applyFont="1" applyFill="1" applyBorder="1" applyAlignment="1" applyProtection="1">
      <alignment/>
      <protection/>
    </xf>
    <xf numFmtId="0" fontId="0" fillId="45" borderId="0" xfId="0" applyFont="1" applyFill="1" applyBorder="1" applyAlignment="1" applyProtection="1">
      <alignment/>
      <protection/>
    </xf>
    <xf numFmtId="172" fontId="0" fillId="45" borderId="0" xfId="0" applyNumberFormat="1" applyFill="1" applyBorder="1" applyAlignment="1" applyProtection="1">
      <alignment/>
      <protection/>
    </xf>
    <xf numFmtId="43" fontId="0" fillId="45" borderId="0" xfId="42" applyNumberFormat="1" applyFont="1" applyFill="1" applyBorder="1" applyAlignment="1" applyProtection="1">
      <alignment/>
      <protection/>
    </xf>
    <xf numFmtId="172" fontId="0" fillId="45" borderId="0" xfId="42" applyNumberFormat="1" applyFont="1" applyFill="1" applyBorder="1" applyAlignment="1" applyProtection="1">
      <alignment/>
      <protection/>
    </xf>
    <xf numFmtId="0" fontId="58" fillId="45" borderId="21" xfId="0" applyFont="1" applyFill="1" applyBorder="1" applyAlignment="1" applyProtection="1">
      <alignment/>
      <protection/>
    </xf>
    <xf numFmtId="0" fontId="58" fillId="45" borderId="0" xfId="0" applyFont="1" applyFill="1" applyBorder="1" applyAlignment="1" applyProtection="1">
      <alignment/>
      <protection/>
    </xf>
    <xf numFmtId="0" fontId="0" fillId="45" borderId="22" xfId="0" applyFill="1" applyBorder="1" applyAlignment="1" applyProtection="1">
      <alignment/>
      <protection/>
    </xf>
    <xf numFmtId="0" fontId="14" fillId="34" borderId="52" xfId="0" applyFont="1" applyFill="1" applyBorder="1" applyAlignment="1" applyProtection="1">
      <alignment/>
      <protection/>
    </xf>
    <xf numFmtId="0" fontId="14" fillId="34" borderId="29" xfId="0" applyFont="1" applyFill="1" applyBorder="1" applyAlignment="1" applyProtection="1">
      <alignment/>
      <protection/>
    </xf>
    <xf numFmtId="0" fontId="14" fillId="0" borderId="10" xfId="0" applyFont="1" applyFill="1" applyBorder="1" applyAlignment="1" applyProtection="1">
      <alignment/>
      <protection/>
    </xf>
    <xf numFmtId="0" fontId="14" fillId="33" borderId="29" xfId="0" applyFont="1" applyFill="1" applyBorder="1" applyAlignment="1">
      <alignment/>
    </xf>
    <xf numFmtId="0" fontId="14" fillId="0" borderId="10" xfId="0" applyFont="1" applyFill="1" applyBorder="1" applyAlignment="1">
      <alignment/>
    </xf>
    <xf numFmtId="0" fontId="14" fillId="4" borderId="52" xfId="0" applyFont="1" applyFill="1" applyBorder="1" applyAlignment="1" applyProtection="1">
      <alignment/>
      <protection/>
    </xf>
    <xf numFmtId="0" fontId="5" fillId="4" borderId="12" xfId="0" applyFont="1" applyFill="1" applyBorder="1" applyAlignment="1" applyProtection="1">
      <alignment/>
      <protection/>
    </xf>
    <xf numFmtId="172" fontId="4" fillId="4" borderId="12" xfId="0" applyNumberFormat="1" applyFont="1" applyFill="1" applyBorder="1" applyAlignment="1" applyProtection="1">
      <alignment/>
      <protection/>
    </xf>
    <xf numFmtId="172" fontId="0" fillId="4" borderId="12" xfId="42" applyNumberFormat="1" applyFont="1" applyFill="1" applyBorder="1" applyAlignment="1" applyProtection="1">
      <alignment/>
      <protection/>
    </xf>
    <xf numFmtId="0" fontId="14" fillId="4" borderId="29" xfId="0" applyFont="1" applyFill="1" applyBorder="1" applyAlignment="1" applyProtection="1">
      <alignment/>
      <protection/>
    </xf>
    <xf numFmtId="0" fontId="5" fillId="4" borderId="11" xfId="0" applyFont="1" applyFill="1" applyBorder="1" applyAlignment="1" applyProtection="1">
      <alignment/>
      <protection/>
    </xf>
    <xf numFmtId="0" fontId="14" fillId="44" borderId="52" xfId="0" applyFont="1" applyFill="1" applyBorder="1" applyAlignment="1" applyProtection="1">
      <alignment/>
      <protection/>
    </xf>
    <xf numFmtId="0" fontId="5" fillId="44" borderId="12" xfId="0" applyFont="1" applyFill="1" applyBorder="1" applyAlignment="1" applyProtection="1">
      <alignment/>
      <protection/>
    </xf>
    <xf numFmtId="172" fontId="4" fillId="44" borderId="12" xfId="0" applyNumberFormat="1" applyFont="1" applyFill="1" applyBorder="1" applyAlignment="1" applyProtection="1">
      <alignment/>
      <protection/>
    </xf>
    <xf numFmtId="172" fontId="0" fillId="44" borderId="12" xfId="42" applyNumberFormat="1" applyFont="1" applyFill="1" applyBorder="1" applyAlignment="1" applyProtection="1">
      <alignment/>
      <protection/>
    </xf>
    <xf numFmtId="0" fontId="14" fillId="44" borderId="29" xfId="0" applyFont="1" applyFill="1" applyBorder="1" applyAlignment="1" applyProtection="1">
      <alignment/>
      <protection/>
    </xf>
    <xf numFmtId="0" fontId="5" fillId="44" borderId="11" xfId="0" applyFont="1" applyFill="1" applyBorder="1" applyAlignment="1" applyProtection="1">
      <alignment/>
      <protection/>
    </xf>
    <xf numFmtId="0" fontId="59" fillId="46" borderId="52" xfId="0" applyFont="1" applyFill="1" applyBorder="1" applyAlignment="1" applyProtection="1">
      <alignment/>
      <protection/>
    </xf>
    <xf numFmtId="0" fontId="58" fillId="46" borderId="12" xfId="0" applyFont="1" applyFill="1" applyBorder="1" applyAlignment="1" applyProtection="1">
      <alignment/>
      <protection/>
    </xf>
    <xf numFmtId="172" fontId="58" fillId="46" borderId="12" xfId="42" applyNumberFormat="1" applyFont="1" applyFill="1" applyBorder="1" applyAlignment="1" applyProtection="1">
      <alignment/>
      <protection/>
    </xf>
    <xf numFmtId="0" fontId="59" fillId="46" borderId="29" xfId="0" applyFont="1" applyFill="1" applyBorder="1" applyAlignment="1" applyProtection="1">
      <alignment/>
      <protection/>
    </xf>
    <xf numFmtId="0" fontId="58" fillId="46" borderId="11" xfId="0" applyFont="1" applyFill="1" applyBorder="1" applyAlignment="1" applyProtection="1">
      <alignment/>
      <protection/>
    </xf>
    <xf numFmtId="172" fontId="58" fillId="46" borderId="11" xfId="42" applyNumberFormat="1" applyFont="1" applyFill="1" applyBorder="1" applyAlignment="1" applyProtection="1">
      <alignment/>
      <protection/>
    </xf>
    <xf numFmtId="0" fontId="58" fillId="47" borderId="52" xfId="0" applyFont="1" applyFill="1" applyBorder="1" applyAlignment="1" applyProtection="1">
      <alignment/>
      <protection/>
    </xf>
    <xf numFmtId="0" fontId="58" fillId="47" borderId="12" xfId="0" applyFont="1" applyFill="1" applyBorder="1" applyAlignment="1" applyProtection="1">
      <alignment/>
      <protection/>
    </xf>
    <xf numFmtId="172" fontId="58" fillId="47" borderId="12" xfId="42" applyNumberFormat="1" applyFont="1" applyFill="1" applyBorder="1" applyAlignment="1" applyProtection="1">
      <alignment/>
      <protection/>
    </xf>
    <xf numFmtId="172" fontId="58" fillId="47" borderId="25" xfId="42" applyNumberFormat="1" applyFont="1" applyFill="1" applyBorder="1" applyAlignment="1" applyProtection="1">
      <alignment/>
      <protection/>
    </xf>
    <xf numFmtId="0" fontId="59" fillId="47" borderId="29" xfId="0" applyFont="1" applyFill="1" applyBorder="1" applyAlignment="1" applyProtection="1">
      <alignment/>
      <protection/>
    </xf>
    <xf numFmtId="0" fontId="58" fillId="47" borderId="11" xfId="0" applyFont="1" applyFill="1" applyBorder="1" applyAlignment="1" applyProtection="1">
      <alignment/>
      <protection/>
    </xf>
    <xf numFmtId="172" fontId="58" fillId="47" borderId="11" xfId="42" applyNumberFormat="1" applyFont="1" applyFill="1" applyBorder="1" applyAlignment="1" applyProtection="1">
      <alignment/>
      <protection/>
    </xf>
    <xf numFmtId="172" fontId="58" fillId="47" borderId="30" xfId="42" applyNumberFormat="1" applyFont="1" applyFill="1" applyBorder="1" applyAlignment="1" applyProtection="1">
      <alignment/>
      <protection/>
    </xf>
    <xf numFmtId="0" fontId="14" fillId="48" borderId="52" xfId="0" applyFont="1" applyFill="1" applyBorder="1" applyAlignment="1" applyProtection="1">
      <alignment/>
      <protection/>
    </xf>
    <xf numFmtId="0" fontId="5" fillId="48" borderId="12" xfId="0" applyFont="1" applyFill="1" applyBorder="1" applyAlignment="1" applyProtection="1">
      <alignment/>
      <protection/>
    </xf>
    <xf numFmtId="172" fontId="4" fillId="48" borderId="12" xfId="0" applyNumberFormat="1" applyFont="1" applyFill="1" applyBorder="1" applyAlignment="1" applyProtection="1">
      <alignment/>
      <protection/>
    </xf>
    <xf numFmtId="172" fontId="0" fillId="48" borderId="12" xfId="42" applyNumberFormat="1" applyFont="1" applyFill="1" applyBorder="1" applyAlignment="1" applyProtection="1">
      <alignment/>
      <protection/>
    </xf>
    <xf numFmtId="0" fontId="14" fillId="48" borderId="29" xfId="0" applyFont="1" applyFill="1" applyBorder="1" applyAlignment="1" applyProtection="1">
      <alignment/>
      <protection/>
    </xf>
    <xf numFmtId="0" fontId="5" fillId="48" borderId="11" xfId="0" applyFont="1" applyFill="1" applyBorder="1" applyAlignment="1" applyProtection="1">
      <alignment/>
      <protection/>
    </xf>
    <xf numFmtId="172" fontId="4" fillId="48" borderId="11" xfId="0" applyNumberFormat="1" applyFont="1" applyFill="1" applyBorder="1" applyAlignment="1" applyProtection="1">
      <alignment/>
      <protection/>
    </xf>
    <xf numFmtId="172" fontId="0" fillId="48" borderId="11" xfId="42" applyNumberFormat="1" applyFont="1" applyFill="1" applyBorder="1" applyAlignment="1" applyProtection="1">
      <alignment/>
      <protection/>
    </xf>
    <xf numFmtId="0" fontId="59" fillId="47" borderId="26" xfId="0" applyFont="1" applyFill="1" applyBorder="1" applyAlignment="1">
      <alignment/>
    </xf>
    <xf numFmtId="0" fontId="58" fillId="47" borderId="27" xfId="0" applyFont="1" applyFill="1" applyBorder="1" applyAlignment="1">
      <alignment/>
    </xf>
    <xf numFmtId="172" fontId="58" fillId="47" borderId="27" xfId="42" applyNumberFormat="1" applyFont="1" applyFill="1" applyBorder="1" applyAlignment="1" applyProtection="1">
      <alignment/>
      <protection/>
    </xf>
    <xf numFmtId="0" fontId="0" fillId="41" borderId="0" xfId="0" applyFill="1" applyBorder="1" applyAlignment="1">
      <alignment/>
    </xf>
    <xf numFmtId="0" fontId="14" fillId="41" borderId="10" xfId="0" applyFont="1" applyFill="1" applyBorder="1" applyAlignment="1">
      <alignment/>
    </xf>
    <xf numFmtId="0" fontId="5" fillId="41" borderId="0" xfId="0" applyFont="1" applyFill="1" applyBorder="1" applyAlignment="1">
      <alignment/>
    </xf>
    <xf numFmtId="172" fontId="4" fillId="41" borderId="0" xfId="0" applyNumberFormat="1" applyFont="1" applyFill="1" applyBorder="1" applyAlignment="1">
      <alignment/>
    </xf>
    <xf numFmtId="172" fontId="0" fillId="41" borderId="0" xfId="42" applyNumberFormat="1" applyFont="1" applyFill="1" applyBorder="1" applyAlignment="1" applyProtection="1">
      <alignment/>
      <protection/>
    </xf>
    <xf numFmtId="0" fontId="0" fillId="41" borderId="0" xfId="0" applyFont="1" applyFill="1" applyAlignment="1">
      <alignment/>
    </xf>
    <xf numFmtId="0" fontId="0" fillId="41" borderId="0" xfId="0" applyFill="1" applyAlignment="1">
      <alignment/>
    </xf>
    <xf numFmtId="172" fontId="0" fillId="41" borderId="0" xfId="42" applyNumberFormat="1" applyFont="1" applyFill="1" applyAlignment="1" applyProtection="1">
      <alignment/>
      <protection/>
    </xf>
    <xf numFmtId="0" fontId="14" fillId="4" borderId="26" xfId="0" applyFont="1" applyFill="1" applyBorder="1" applyAlignment="1">
      <alignment/>
    </xf>
    <xf numFmtId="0" fontId="5" fillId="4" borderId="27" xfId="0" applyFont="1" applyFill="1" applyBorder="1" applyAlignment="1">
      <alignment/>
    </xf>
    <xf numFmtId="172" fontId="4" fillId="4" borderId="27" xfId="0" applyNumberFormat="1" applyFont="1" applyFill="1" applyBorder="1" applyAlignment="1" applyProtection="1">
      <alignment/>
      <protection/>
    </xf>
    <xf numFmtId="172" fontId="0" fillId="4" borderId="27" xfId="42" applyNumberFormat="1" applyFont="1" applyFill="1" applyBorder="1" applyAlignment="1" applyProtection="1">
      <alignment/>
      <protection/>
    </xf>
    <xf numFmtId="172" fontId="0" fillId="4" borderId="24" xfId="42" applyNumberFormat="1" applyFont="1" applyFill="1" applyBorder="1" applyAlignment="1" applyProtection="1">
      <alignment/>
      <protection/>
    </xf>
    <xf numFmtId="172" fontId="58" fillId="47" borderId="24" xfId="42" applyNumberFormat="1" applyFont="1" applyFill="1" applyBorder="1" applyAlignment="1" applyProtection="1">
      <alignment/>
      <protection/>
    </xf>
    <xf numFmtId="0" fontId="14" fillId="44" borderId="26" xfId="0" applyFont="1" applyFill="1" applyBorder="1" applyAlignment="1">
      <alignment/>
    </xf>
    <xf numFmtId="0" fontId="5" fillId="44" borderId="27" xfId="0" applyFont="1" applyFill="1" applyBorder="1" applyAlignment="1">
      <alignment/>
    </xf>
    <xf numFmtId="172" fontId="4" fillId="44" borderId="27" xfId="0" applyNumberFormat="1" applyFont="1" applyFill="1" applyBorder="1" applyAlignment="1" applyProtection="1">
      <alignment/>
      <protection/>
    </xf>
    <xf numFmtId="172" fontId="0" fillId="44" borderId="24" xfId="42" applyNumberFormat="1" applyFont="1" applyFill="1" applyBorder="1" applyAlignment="1" applyProtection="1">
      <alignment/>
      <protection/>
    </xf>
    <xf numFmtId="0" fontId="0" fillId="38" borderId="21" xfId="0" applyFont="1" applyFill="1" applyBorder="1" applyAlignment="1" applyProtection="1">
      <alignment/>
      <protection locked="0"/>
    </xf>
    <xf numFmtId="0" fontId="0" fillId="0" borderId="28" xfId="0" applyFont="1" applyFill="1" applyBorder="1" applyAlignment="1" applyProtection="1">
      <alignment/>
      <protection/>
    </xf>
    <xf numFmtId="0" fontId="15" fillId="35" borderId="29" xfId="0" applyFont="1" applyFill="1" applyBorder="1" applyAlignment="1" applyProtection="1">
      <alignment/>
      <protection/>
    </xf>
    <xf numFmtId="0" fontId="15" fillId="35" borderId="11" xfId="0" applyFont="1" applyFill="1" applyBorder="1" applyAlignment="1" applyProtection="1">
      <alignment/>
      <protection/>
    </xf>
    <xf numFmtId="172" fontId="9" fillId="35" borderId="11" xfId="0" applyNumberFormat="1" applyFont="1" applyFill="1" applyBorder="1" applyAlignment="1" applyProtection="1">
      <alignment/>
      <protection/>
    </xf>
    <xf numFmtId="0" fontId="15" fillId="35" borderId="10" xfId="0" applyFont="1" applyFill="1" applyBorder="1" applyAlignment="1" applyProtection="1">
      <alignment/>
      <protection/>
    </xf>
    <xf numFmtId="0" fontId="15" fillId="35" borderId="0" xfId="0" applyFont="1" applyFill="1" applyBorder="1" applyAlignment="1" applyProtection="1">
      <alignment/>
      <protection/>
    </xf>
    <xf numFmtId="172" fontId="9" fillId="35" borderId="0" xfId="0" applyNumberFormat="1" applyFont="1" applyFill="1" applyBorder="1" applyAlignment="1" applyProtection="1">
      <alignment/>
      <protection/>
    </xf>
    <xf numFmtId="172" fontId="60" fillId="46" borderId="12" xfId="42" applyNumberFormat="1" applyFont="1" applyFill="1" applyBorder="1" applyAlignment="1" applyProtection="1">
      <alignment/>
      <protection/>
    </xf>
    <xf numFmtId="172" fontId="60" fillId="46" borderId="25" xfId="42" applyNumberFormat="1" applyFont="1" applyFill="1" applyBorder="1" applyAlignment="1" applyProtection="1">
      <alignment/>
      <protection/>
    </xf>
    <xf numFmtId="172" fontId="60" fillId="46" borderId="11" xfId="42" applyNumberFormat="1" applyFont="1" applyFill="1" applyBorder="1" applyAlignment="1" applyProtection="1">
      <alignment/>
      <protection/>
    </xf>
    <xf numFmtId="172" fontId="60" fillId="46" borderId="30" xfId="42" applyNumberFormat="1" applyFont="1" applyFill="1" applyBorder="1" applyAlignment="1" applyProtection="1">
      <alignment/>
      <protection/>
    </xf>
    <xf numFmtId="42" fontId="2" fillId="40" borderId="0" xfId="42" applyNumberFormat="1" applyFont="1" applyFill="1" applyBorder="1" applyAlignment="1">
      <alignment/>
    </xf>
    <xf numFmtId="42" fontId="2" fillId="0" borderId="23" xfId="0" applyNumberFormat="1" applyFont="1" applyBorder="1" applyAlignment="1">
      <alignment/>
    </xf>
    <xf numFmtId="42" fontId="4" fillId="37" borderId="11" xfId="0" applyNumberFormat="1" applyFont="1" applyFill="1" applyBorder="1" applyAlignment="1">
      <alignment/>
    </xf>
    <xf numFmtId="0" fontId="4" fillId="0" borderId="30" xfId="0" applyFont="1" applyBorder="1" applyAlignment="1">
      <alignment/>
    </xf>
    <xf numFmtId="0" fontId="2" fillId="37" borderId="52" xfId="0" applyFont="1" applyFill="1" applyBorder="1" applyAlignment="1">
      <alignment horizontal="left"/>
    </xf>
    <xf numFmtId="0" fontId="2" fillId="37" borderId="12" xfId="0" applyFont="1" applyFill="1" applyBorder="1" applyAlignment="1">
      <alignment horizontal="left"/>
    </xf>
    <xf numFmtId="0" fontId="2" fillId="38" borderId="12" xfId="0" applyFont="1" applyFill="1" applyBorder="1" applyAlignment="1" applyProtection="1">
      <alignment horizontal="left"/>
      <protection locked="0"/>
    </xf>
    <xf numFmtId="0" fontId="2" fillId="38" borderId="25" xfId="0" applyFont="1" applyFill="1" applyBorder="1" applyAlignment="1" applyProtection="1">
      <alignment horizontal="left"/>
      <protection locked="0"/>
    </xf>
    <xf numFmtId="0" fontId="2" fillId="37" borderId="10" xfId="0" applyFont="1" applyFill="1" applyBorder="1" applyAlignment="1">
      <alignment horizontal="left"/>
    </xf>
    <xf numFmtId="0" fontId="2" fillId="37" borderId="0" xfId="0" applyFont="1" applyFill="1" applyBorder="1" applyAlignment="1">
      <alignment horizontal="left"/>
    </xf>
    <xf numFmtId="0" fontId="2" fillId="38" borderId="0" xfId="0" applyFont="1" applyFill="1" applyBorder="1" applyAlignment="1" applyProtection="1">
      <alignment horizontal="left"/>
      <protection locked="0"/>
    </xf>
    <xf numFmtId="0" fontId="2" fillId="38" borderId="23" xfId="0" applyFont="1" applyFill="1" applyBorder="1" applyAlignment="1" applyProtection="1">
      <alignment horizontal="left"/>
      <protection locked="0"/>
    </xf>
    <xf numFmtId="0" fontId="2" fillId="35" borderId="10" xfId="0" applyFont="1" applyFill="1" applyBorder="1" applyAlignment="1">
      <alignment horizontal="left"/>
    </xf>
    <xf numFmtId="0" fontId="2" fillId="35" borderId="0" xfId="0" applyFont="1" applyFill="1" applyBorder="1" applyAlignment="1">
      <alignment horizontal="left"/>
    </xf>
    <xf numFmtId="14" fontId="2" fillId="38" borderId="0" xfId="0" applyNumberFormat="1" applyFont="1" applyFill="1" applyBorder="1" applyAlignment="1" applyProtection="1">
      <alignment horizontal="left"/>
      <protection locked="0"/>
    </xf>
    <xf numFmtId="14" fontId="2" fillId="38" borderId="23" xfId="0" applyNumberFormat="1" applyFont="1" applyFill="1" applyBorder="1" applyAlignment="1" applyProtection="1">
      <alignment horizontal="left"/>
      <protection locked="0"/>
    </xf>
    <xf numFmtId="0" fontId="0" fillId="35" borderId="21" xfId="0" applyFill="1" applyBorder="1" applyAlignment="1">
      <alignment horizontal="center" vertical="center"/>
    </xf>
    <xf numFmtId="0" fontId="0" fillId="35" borderId="66" xfId="0" applyFill="1" applyBorder="1" applyAlignment="1">
      <alignment horizontal="center" vertical="center"/>
    </xf>
    <xf numFmtId="0" fontId="0"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0" fillId="35" borderId="21" xfId="0" applyFont="1" applyFill="1" applyBorder="1" applyAlignment="1">
      <alignment horizontal="center" vertical="center"/>
    </xf>
    <xf numFmtId="0" fontId="0" fillId="35" borderId="21" xfId="0" applyFill="1" applyBorder="1" applyAlignment="1">
      <alignment/>
    </xf>
    <xf numFmtId="0" fontId="2" fillId="37" borderId="29" xfId="0" applyFont="1" applyFill="1" applyBorder="1" applyAlignment="1">
      <alignment horizontal="left"/>
    </xf>
    <xf numFmtId="0" fontId="2" fillId="37" borderId="11" xfId="0" applyFont="1" applyFill="1" applyBorder="1" applyAlignment="1">
      <alignment horizontal="left"/>
    </xf>
    <xf numFmtId="0" fontId="0" fillId="0" borderId="0" xfId="0" applyFill="1" applyBorder="1" applyAlignment="1">
      <alignment horizontal="center"/>
    </xf>
    <xf numFmtId="2" fontId="2" fillId="38" borderId="11" xfId="0" applyNumberFormat="1" applyFont="1" applyFill="1" applyBorder="1" applyAlignment="1" applyProtection="1">
      <alignment horizontal="left"/>
      <protection locked="0"/>
    </xf>
    <xf numFmtId="2" fontId="0" fillId="38" borderId="11" xfId="0" applyNumberFormat="1" applyFill="1" applyBorder="1" applyAlignment="1">
      <alignment/>
    </xf>
    <xf numFmtId="2" fontId="0" fillId="38" borderId="30" xfId="0" applyNumberFormat="1" applyFill="1" applyBorder="1" applyAlignment="1">
      <alignment/>
    </xf>
    <xf numFmtId="44" fontId="0" fillId="37" borderId="10" xfId="0" applyNumberFormat="1" applyFill="1" applyBorder="1" applyAlignment="1" applyProtection="1">
      <alignment/>
      <protection/>
    </xf>
    <xf numFmtId="44" fontId="0" fillId="37" borderId="23" xfId="0" applyNumberFormat="1" applyFill="1" applyBorder="1" applyAlignment="1">
      <alignment/>
    </xf>
    <xf numFmtId="0" fontId="9" fillId="37" borderId="52" xfId="0" applyFont="1" applyFill="1" applyBorder="1" applyAlignment="1" applyProtection="1">
      <alignment horizontal="right"/>
      <protection/>
    </xf>
    <xf numFmtId="0" fontId="2" fillId="37" borderId="25" xfId="0" applyFont="1" applyFill="1" applyBorder="1" applyAlignment="1">
      <alignment/>
    </xf>
    <xf numFmtId="0" fontId="2" fillId="35" borderId="52" xfId="0" applyFont="1" applyFill="1" applyBorder="1" applyAlignment="1" applyProtection="1">
      <alignment horizontal="left"/>
      <protection/>
    </xf>
    <xf numFmtId="0" fontId="2" fillId="35" borderId="12" xfId="0" applyFont="1" applyFill="1" applyBorder="1" applyAlignment="1" applyProtection="1">
      <alignment horizontal="left"/>
      <protection/>
    </xf>
    <xf numFmtId="0" fontId="0" fillId="35" borderId="10" xfId="0" applyFill="1" applyBorder="1" applyAlignment="1" applyProtection="1">
      <alignment horizontal="left"/>
      <protection/>
    </xf>
    <xf numFmtId="0" fontId="0" fillId="35" borderId="0" xfId="0" applyFill="1" applyBorder="1" applyAlignment="1" applyProtection="1">
      <alignment horizontal="left"/>
      <protection/>
    </xf>
    <xf numFmtId="0" fontId="2" fillId="35" borderId="10" xfId="0" applyFont="1" applyFill="1" applyBorder="1" applyAlignment="1" applyProtection="1">
      <alignment horizontal="left"/>
      <protection/>
    </xf>
    <xf numFmtId="0" fontId="2" fillId="35" borderId="0" xfId="0" applyFont="1" applyFill="1" applyBorder="1" applyAlignment="1" applyProtection="1">
      <alignment horizontal="left"/>
      <protection/>
    </xf>
    <xf numFmtId="0" fontId="9" fillId="35" borderId="10" xfId="0" applyFont="1" applyFill="1" applyBorder="1" applyAlignment="1" applyProtection="1">
      <alignment horizontal="left"/>
      <protection/>
    </xf>
    <xf numFmtId="0" fontId="9" fillId="35" borderId="0" xfId="0" applyFont="1" applyFill="1" applyBorder="1" applyAlignment="1" applyProtection="1">
      <alignment horizontal="left"/>
      <protection/>
    </xf>
    <xf numFmtId="0" fontId="0" fillId="35" borderId="10" xfId="0" applyFill="1" applyBorder="1" applyAlignment="1" applyProtection="1">
      <alignment horizontal="center" vertical="center" wrapText="1"/>
      <protection/>
    </xf>
    <xf numFmtId="1" fontId="2" fillId="38" borderId="0" xfId="0" applyNumberFormat="1" applyFont="1" applyFill="1" applyBorder="1" applyAlignment="1" applyProtection="1">
      <alignment horizontal="left"/>
      <protection locked="0"/>
    </xf>
    <xf numFmtId="1" fontId="2" fillId="38" borderId="23" xfId="0" applyNumberFormat="1" applyFont="1" applyFill="1" applyBorder="1" applyAlignment="1" applyProtection="1">
      <alignment horizontal="left"/>
      <protection locked="0"/>
    </xf>
    <xf numFmtId="42" fontId="0" fillId="43" borderId="0" xfId="42" applyNumberFormat="1" applyFont="1" applyFill="1" applyBorder="1" applyAlignment="1" applyProtection="1">
      <alignment/>
      <protection/>
    </xf>
    <xf numFmtId="0" fontId="0" fillId="0" borderId="23" xfId="0" applyBorder="1" applyAlignment="1">
      <alignment/>
    </xf>
    <xf numFmtId="2" fontId="0" fillId="0" borderId="11" xfId="0" applyNumberFormat="1" applyBorder="1" applyAlignment="1">
      <alignment/>
    </xf>
    <xf numFmtId="2" fontId="0" fillId="0" borderId="30" xfId="0" applyNumberFormat="1" applyBorder="1" applyAlignment="1">
      <alignment/>
    </xf>
    <xf numFmtId="0" fontId="0" fillId="0" borderId="0" xfId="0" applyAlignment="1">
      <alignment horizontal="left"/>
    </xf>
    <xf numFmtId="0" fontId="0" fillId="35" borderId="10" xfId="0" applyFill="1" applyBorder="1" applyAlignment="1" applyProtection="1">
      <alignment horizontal="center" vertical="center"/>
      <protection/>
    </xf>
    <xf numFmtId="0" fontId="0" fillId="0" borderId="0" xfId="0" applyFill="1" applyBorder="1" applyAlignment="1" applyProtection="1">
      <alignment horizontal="center"/>
      <protection/>
    </xf>
    <xf numFmtId="0" fontId="2" fillId="35" borderId="29" xfId="0" applyFont="1" applyFill="1" applyBorder="1" applyAlignment="1" applyProtection="1">
      <alignment horizontal="left"/>
      <protection/>
    </xf>
    <xf numFmtId="0" fontId="2" fillId="35" borderId="11"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40"/>
  <sheetViews>
    <sheetView tabSelected="1" zoomScalePageLayoutView="0" workbookViewId="0" topLeftCell="A1">
      <selection activeCell="A2" sqref="A2"/>
    </sheetView>
  </sheetViews>
  <sheetFormatPr defaultColWidth="9.00390625" defaultRowHeight="12.75"/>
  <cols>
    <col min="1" max="1" width="32.75390625" style="0" customWidth="1"/>
    <col min="2" max="2" width="110.125" style="4" customWidth="1"/>
  </cols>
  <sheetData>
    <row r="1" ht="12.75">
      <c r="A1" s="59" t="s">
        <v>175</v>
      </c>
    </row>
    <row r="2" ht="13.5" thickBot="1"/>
    <row r="3" spans="1:2" ht="51">
      <c r="A3" s="289" t="s">
        <v>81</v>
      </c>
      <c r="B3" s="294" t="s">
        <v>129</v>
      </c>
    </row>
    <row r="4" spans="1:2" ht="26.25" thickBot="1">
      <c r="A4" s="290"/>
      <c r="B4" s="295" t="s">
        <v>130</v>
      </c>
    </row>
    <row r="5" spans="1:2" ht="46.5" customHeight="1" thickBot="1">
      <c r="A5" s="288" t="s">
        <v>124</v>
      </c>
      <c r="B5" s="296" t="s">
        <v>101</v>
      </c>
    </row>
    <row r="6" spans="1:2" ht="35.25" customHeight="1">
      <c r="A6" s="291" t="s">
        <v>80</v>
      </c>
      <c r="B6" s="297" t="s">
        <v>102</v>
      </c>
    </row>
    <row r="7" spans="1:2" ht="32.25" customHeight="1">
      <c r="A7" s="292"/>
      <c r="B7" s="297" t="s">
        <v>99</v>
      </c>
    </row>
    <row r="8" spans="1:2" ht="48.75" customHeight="1" thickBot="1">
      <c r="A8" s="293"/>
      <c r="B8" s="295" t="s">
        <v>131</v>
      </c>
    </row>
    <row r="9" spans="1:2" ht="39" customHeight="1" thickBot="1">
      <c r="A9" s="288" t="s">
        <v>100</v>
      </c>
      <c r="B9" s="296" t="s">
        <v>132</v>
      </c>
    </row>
    <row r="11" spans="1:2" ht="15">
      <c r="A11" s="320" t="s">
        <v>133</v>
      </c>
      <c r="B11" s="321"/>
    </row>
    <row r="12" spans="1:2" ht="12.75">
      <c r="A12" s="322"/>
      <c r="B12" s="323"/>
    </row>
    <row r="13" spans="1:2" ht="12.75">
      <c r="A13" s="322"/>
      <c r="B13" s="323"/>
    </row>
    <row r="14" spans="1:2" ht="12.75">
      <c r="A14" s="458"/>
      <c r="B14" s="323"/>
    </row>
    <row r="15" spans="1:2" ht="12.75">
      <c r="A15" s="322"/>
      <c r="B15" s="323"/>
    </row>
    <row r="16" spans="1:2" ht="12.75">
      <c r="A16" s="322"/>
      <c r="B16" s="323"/>
    </row>
    <row r="17" spans="1:2" ht="12.75">
      <c r="A17" s="322"/>
      <c r="B17" s="323"/>
    </row>
    <row r="18" spans="1:2" ht="12.75">
      <c r="A18" s="322"/>
      <c r="B18" s="323"/>
    </row>
    <row r="19" spans="1:2" ht="12.75">
      <c r="A19" s="322"/>
      <c r="B19" s="323"/>
    </row>
    <row r="20" spans="1:2" ht="12.75">
      <c r="A20" s="322"/>
      <c r="B20" s="323"/>
    </row>
    <row r="21" spans="1:2" ht="12.75">
      <c r="A21" s="322"/>
      <c r="B21" s="323"/>
    </row>
    <row r="22" spans="1:2" ht="12.75">
      <c r="A22" s="322"/>
      <c r="B22" s="323"/>
    </row>
    <row r="23" spans="1:2" ht="12.75">
      <c r="A23" s="322"/>
      <c r="B23" s="323"/>
    </row>
    <row r="24" spans="1:2" ht="12.75">
      <c r="A24" s="322"/>
      <c r="B24" s="326"/>
    </row>
    <row r="25" spans="1:2" ht="12.75">
      <c r="A25" s="322"/>
      <c r="B25" s="323"/>
    </row>
    <row r="26" spans="1:2" ht="12.75">
      <c r="A26" s="322"/>
      <c r="B26" s="323"/>
    </row>
    <row r="27" spans="1:2" ht="12.75">
      <c r="A27" s="322"/>
      <c r="B27" s="323"/>
    </row>
    <row r="28" spans="1:2" ht="12.75">
      <c r="A28" s="322"/>
      <c r="B28" s="323"/>
    </row>
    <row r="29" spans="1:2" ht="12.75">
      <c r="A29" s="322"/>
      <c r="B29" s="323"/>
    </row>
    <row r="30" spans="1:2" ht="12.75">
      <c r="A30" s="322"/>
      <c r="B30" s="323"/>
    </row>
    <row r="31" spans="1:2" ht="12.75">
      <c r="A31" s="322"/>
      <c r="B31" s="323"/>
    </row>
    <row r="32" spans="1:2" ht="12.75">
      <c r="A32" s="322"/>
      <c r="B32" s="323"/>
    </row>
    <row r="33" spans="1:2" ht="12.75">
      <c r="A33" s="322"/>
      <c r="B33" s="323"/>
    </row>
    <row r="34" spans="1:2" ht="12.75">
      <c r="A34" s="322"/>
      <c r="B34" s="323"/>
    </row>
    <row r="35" spans="1:2" ht="12.75">
      <c r="A35" s="322"/>
      <c r="B35" s="323"/>
    </row>
    <row r="36" spans="1:2" ht="12.75">
      <c r="A36" s="322"/>
      <c r="B36" s="323"/>
    </row>
    <row r="37" spans="1:2" ht="12.75">
      <c r="A37" s="322"/>
      <c r="B37" s="323"/>
    </row>
    <row r="38" spans="1:2" ht="12.75">
      <c r="A38" s="322"/>
      <c r="B38" s="323"/>
    </row>
    <row r="39" spans="1:2" ht="12.75">
      <c r="A39" s="322"/>
      <c r="B39" s="323"/>
    </row>
    <row r="40" spans="1:2" ht="12.75">
      <c r="A40" s="324"/>
      <c r="B40" s="325"/>
    </row>
  </sheetData>
  <sheetProtection password="C395"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63"/>
  <sheetViews>
    <sheetView zoomScalePageLayoutView="0" workbookViewId="0" topLeftCell="A1">
      <selection activeCell="C2" sqref="C2"/>
    </sheetView>
  </sheetViews>
  <sheetFormatPr defaultColWidth="9.00390625" defaultRowHeight="12.75"/>
  <cols>
    <col min="1" max="1" width="1.625" style="25" customWidth="1"/>
    <col min="2" max="2" width="21.00390625" style="25" customWidth="1"/>
    <col min="3" max="3" width="22.875" style="25" customWidth="1"/>
    <col min="4" max="4" width="19.75390625" style="25" customWidth="1"/>
    <col min="5" max="5" width="11.75390625" style="25" customWidth="1"/>
    <col min="6" max="6" width="12.50390625" style="25" customWidth="1"/>
    <col min="7" max="7" width="13.25390625" style="25" customWidth="1"/>
    <col min="8" max="8" width="24.00390625" style="25" hidden="1" customWidth="1"/>
    <col min="9" max="9" width="1.37890625" style="54" customWidth="1"/>
    <col min="10" max="10" width="14.25390625" style="25" customWidth="1"/>
    <col min="11" max="11" width="13.50390625" style="25" customWidth="1"/>
    <col min="12" max="12" width="27.50390625" style="25" hidden="1" customWidth="1"/>
    <col min="13" max="13" width="1.625" style="25" customWidth="1"/>
    <col min="14" max="14" width="8.75390625" style="25" customWidth="1"/>
    <col min="15" max="16" width="11.25390625" style="25" customWidth="1"/>
    <col min="17" max="17" width="12.375" style="25" bestFit="1" customWidth="1"/>
    <col min="18" max="19" width="13.25390625" style="25" bestFit="1" customWidth="1"/>
    <col min="20" max="20" width="13.25390625" style="25" hidden="1" customWidth="1"/>
    <col min="21" max="21" width="2.125" style="25" customWidth="1"/>
    <col min="22" max="22" width="9.25390625" style="25" customWidth="1"/>
    <col min="23" max="23" width="16.00390625" style="25" customWidth="1"/>
    <col min="24" max="24" width="14.375" style="25" bestFit="1" customWidth="1"/>
    <col min="25" max="28" width="9.00390625" style="25" customWidth="1"/>
  </cols>
  <sheetData>
    <row r="1" spans="2:23" ht="25.5" customHeight="1">
      <c r="B1" s="459" t="s">
        <v>178</v>
      </c>
      <c r="C1" s="378"/>
      <c r="D1" s="378"/>
      <c r="J1" s="25" t="s">
        <v>82</v>
      </c>
      <c r="O1" s="205" t="s">
        <v>86</v>
      </c>
      <c r="P1" s="206"/>
      <c r="Q1" s="207" t="s">
        <v>67</v>
      </c>
      <c r="R1" s="208" t="s">
        <v>66</v>
      </c>
      <c r="W1" s="229" t="s">
        <v>141</v>
      </c>
    </row>
    <row r="2" spans="2:24" ht="66.75" customHeight="1">
      <c r="B2" s="38" t="s">
        <v>177</v>
      </c>
      <c r="C2" s="135" t="s">
        <v>61</v>
      </c>
      <c r="D2" s="38" t="s">
        <v>176</v>
      </c>
      <c r="E2" s="135" t="s">
        <v>65</v>
      </c>
      <c r="F2" s="38" t="s">
        <v>139</v>
      </c>
      <c r="G2" s="136">
        <v>10</v>
      </c>
      <c r="H2" s="209"/>
      <c r="I2" s="210"/>
      <c r="J2" s="68" t="s">
        <v>75</v>
      </c>
      <c r="K2" s="137" t="s">
        <v>88</v>
      </c>
      <c r="O2" s="211" t="s">
        <v>58</v>
      </c>
      <c r="P2" s="212"/>
      <c r="Q2" s="213" t="s">
        <v>68</v>
      </c>
      <c r="R2" s="138">
        <v>0</v>
      </c>
      <c r="W2" s="68" t="s">
        <v>87</v>
      </c>
      <c r="X2" s="137">
        <v>100</v>
      </c>
    </row>
    <row r="3" spans="2:23" ht="12.75">
      <c r="B3" s="122" t="s">
        <v>134</v>
      </c>
      <c r="C3" s="122"/>
      <c r="D3" s="122"/>
      <c r="E3" s="214"/>
      <c r="F3" s="52"/>
      <c r="G3" s="52"/>
      <c r="J3" s="66"/>
      <c r="K3" s="67">
        <f>IF(AND(C2="YES",K2="UP FRONT"),"ERROR","")</f>
      </c>
      <c r="O3" s="215" t="s">
        <v>76</v>
      </c>
      <c r="P3" s="216"/>
      <c r="Q3" s="138">
        <v>0</v>
      </c>
      <c r="R3" s="138">
        <v>0</v>
      </c>
      <c r="W3" s="139"/>
    </row>
    <row r="4" spans="2:23" ht="12.75">
      <c r="B4" s="217" t="s">
        <v>85</v>
      </c>
      <c r="C4" s="58"/>
      <c r="D4" s="58"/>
      <c r="E4" s="58"/>
      <c r="O4" s="215" t="s">
        <v>77</v>
      </c>
      <c r="P4" s="216"/>
      <c r="Q4" s="138">
        <v>0</v>
      </c>
      <c r="R4" s="138">
        <v>0</v>
      </c>
      <c r="W4" s="139"/>
    </row>
    <row r="5" ht="13.5" thickBot="1">
      <c r="W5" s="139"/>
    </row>
    <row r="6" spans="2:9" ht="87.75" customHeight="1" hidden="1">
      <c r="B6" s="25" t="s">
        <v>60</v>
      </c>
      <c r="C6" s="33" t="str">
        <f>IF(C2="NO","Version 1:  For WCC projects (not applying to the Woodland Carbon Guarantee in England)",IF(E2="10-Yearly","Version 2:  For WCC Projects applying to the Woodland Carbon Guarantee in England, wishing to claim at years 5, 15, 25, and Guarantee end date","Version 3:  For projects applying to the Woodland Carbon Guarantee in England wishing to claim at years 5, 10, 15, 20, 25, and Guarantee end date"))</f>
        <v>Version 1:  For WCC projects (not applying to the Woodland Carbon Guarantee in England)</v>
      </c>
      <c r="D6" s="25" t="str">
        <f>IF(C6="Version 1:  For WCC projects (not applying to the Woodland Carbon Guarantee in England)","VERSION_1",IF(C6="Version 2:  For WCC Projects applying to the Woodland Carbon Guarantee in England, wishing to claim at years 5, 15, 25, and Guarantee end date","VERSION_2","VERSION_3"))</f>
        <v>VERSION_1</v>
      </c>
      <c r="H6" s="33"/>
      <c r="I6" s="55"/>
    </row>
    <row r="7" spans="4:9" ht="13.5" hidden="1" thickBot="1">
      <c r="D7" s="25" t="str">
        <f>CONCATENATE(D6,"_COSTS")</f>
        <v>VERSION_1_COSTS</v>
      </c>
      <c r="H7" s="33"/>
      <c r="I7" s="55"/>
    </row>
    <row r="8" spans="1:9" ht="12.75">
      <c r="A8" s="218"/>
      <c r="B8" s="113" t="s">
        <v>135</v>
      </c>
      <c r="C8" s="113"/>
      <c r="D8" s="113"/>
      <c r="E8" s="113"/>
      <c r="F8" s="113"/>
      <c r="G8" s="113"/>
      <c r="H8" s="114"/>
      <c r="I8" s="115"/>
    </row>
    <row r="9" spans="1:24" ht="12.75">
      <c r="A9" s="219"/>
      <c r="B9" s="116" t="s">
        <v>136</v>
      </c>
      <c r="C9" s="116"/>
      <c r="D9" s="116"/>
      <c r="E9" s="116"/>
      <c r="F9" s="116"/>
      <c r="G9" s="116"/>
      <c r="H9" s="117"/>
      <c r="I9" s="110"/>
      <c r="J9" s="57" t="s">
        <v>69</v>
      </c>
      <c r="K9" s="57"/>
      <c r="N9" s="57" t="s">
        <v>140</v>
      </c>
      <c r="O9" s="140"/>
      <c r="P9" s="140"/>
      <c r="Q9" s="140"/>
      <c r="R9" s="140"/>
      <c r="S9" s="140"/>
      <c r="V9" s="57" t="s">
        <v>70</v>
      </c>
      <c r="W9" s="57"/>
      <c r="X9" s="57"/>
    </row>
    <row r="10" spans="1:11" ht="13.5" thickBot="1">
      <c r="A10" s="220"/>
      <c r="B10" s="123"/>
      <c r="C10" s="124"/>
      <c r="D10" s="124"/>
      <c r="E10" s="124"/>
      <c r="F10" s="124"/>
      <c r="G10" s="125"/>
      <c r="I10" s="110"/>
      <c r="J10" s="52"/>
      <c r="K10" s="52"/>
    </row>
    <row r="11" spans="1:24" ht="39.75" thickBot="1" thickTop="1">
      <c r="A11" s="220"/>
      <c r="B11" s="126" t="s">
        <v>47</v>
      </c>
      <c r="C11" s="124"/>
      <c r="D11" s="124"/>
      <c r="E11" s="124"/>
      <c r="F11" s="124"/>
      <c r="G11" s="125"/>
      <c r="I11" s="110"/>
      <c r="J11" s="56"/>
      <c r="K11" s="52"/>
      <c r="N11" s="141" t="s">
        <v>59</v>
      </c>
      <c r="O11" s="142" t="s">
        <v>55</v>
      </c>
      <c r="P11" s="142" t="s">
        <v>56</v>
      </c>
      <c r="Q11" s="142" t="s">
        <v>33</v>
      </c>
      <c r="R11" s="142" t="s">
        <v>57</v>
      </c>
      <c r="S11" s="143" t="s">
        <v>73</v>
      </c>
      <c r="T11" s="144" t="s">
        <v>74</v>
      </c>
      <c r="V11" s="145" t="s">
        <v>59</v>
      </c>
      <c r="W11" s="146" t="s">
        <v>71</v>
      </c>
      <c r="X11" s="147" t="s">
        <v>72</v>
      </c>
    </row>
    <row r="12" spans="1:24" ht="52.5" customHeight="1" thickBot="1">
      <c r="A12" s="220"/>
      <c r="B12" s="341" t="s">
        <v>48</v>
      </c>
      <c r="C12" s="342" t="s">
        <v>49</v>
      </c>
      <c r="D12" s="342" t="s">
        <v>50</v>
      </c>
      <c r="E12" s="342" t="s">
        <v>113</v>
      </c>
      <c r="F12" s="342" t="s">
        <v>114</v>
      </c>
      <c r="G12" s="343" t="s">
        <v>115</v>
      </c>
      <c r="H12" s="60" t="s">
        <v>62</v>
      </c>
      <c r="I12" s="96"/>
      <c r="J12" s="60" t="s">
        <v>79</v>
      </c>
      <c r="K12" s="36" t="s">
        <v>78</v>
      </c>
      <c r="L12" s="36" t="s">
        <v>64</v>
      </c>
      <c r="N12" s="148">
        <v>0</v>
      </c>
      <c r="O12" s="149">
        <f>0.06*G24</f>
        <v>0</v>
      </c>
      <c r="P12" s="149"/>
      <c r="Q12" s="150">
        <v>0</v>
      </c>
      <c r="R12" s="151">
        <f>R2</f>
        <v>0</v>
      </c>
      <c r="S12" s="152">
        <f>SUM(O12:R12)</f>
        <v>0</v>
      </c>
      <c r="T12" s="153">
        <f>S12</f>
        <v>0</v>
      </c>
      <c r="V12" s="148">
        <f>N12</f>
        <v>0</v>
      </c>
      <c r="W12" s="154">
        <f>-S12</f>
        <v>0</v>
      </c>
      <c r="X12" s="155">
        <f>-S12</f>
        <v>0</v>
      </c>
    </row>
    <row r="13" spans="1:24" ht="12.75">
      <c r="A13" s="220"/>
      <c r="B13" s="327">
        <v>5</v>
      </c>
      <c r="C13" s="328"/>
      <c r="D13" s="328"/>
      <c r="E13" s="329">
        <v>0</v>
      </c>
      <c r="F13" s="329">
        <v>0</v>
      </c>
      <c r="G13" s="330">
        <v>0</v>
      </c>
      <c r="H13" s="221">
        <v>10</v>
      </c>
      <c r="I13" s="222"/>
      <c r="J13" s="102">
        <f aca="true" t="shared" si="0" ref="J13:J23">G13*G$2</f>
        <v>0</v>
      </c>
      <c r="K13" s="35">
        <f>SUM(J$13:J13)</f>
        <v>0</v>
      </c>
      <c r="L13" s="35">
        <f>G24*G2</f>
        <v>0</v>
      </c>
      <c r="N13" s="148">
        <f aca="true" t="shared" si="1" ref="N13:N24">B13</f>
        <v>5</v>
      </c>
      <c r="O13" s="149"/>
      <c r="P13" s="149">
        <f>G13*0.03</f>
        <v>0</v>
      </c>
      <c r="Q13" s="150">
        <f>Q3</f>
        <v>0</v>
      </c>
      <c r="R13" s="156">
        <f>R3</f>
        <v>0</v>
      </c>
      <c r="S13" s="152">
        <f aca="true" t="shared" si="2" ref="S13:S23">SUM(O13:R13)</f>
        <v>0</v>
      </c>
      <c r="T13" s="153">
        <f>T12+S13</f>
        <v>0</v>
      </c>
      <c r="V13" s="148">
        <f aca="true" t="shared" si="3" ref="V13:V23">N13</f>
        <v>5</v>
      </c>
      <c r="W13" s="154">
        <f>J13-S13</f>
        <v>0</v>
      </c>
      <c r="X13" s="155">
        <f>K13-T13</f>
        <v>0</v>
      </c>
    </row>
    <row r="14" spans="1:24" ht="12.75">
      <c r="A14" s="220"/>
      <c r="B14" s="331">
        <v>15</v>
      </c>
      <c r="C14" s="332"/>
      <c r="D14" s="332"/>
      <c r="E14" s="333">
        <v>0</v>
      </c>
      <c r="F14" s="333">
        <v>0</v>
      </c>
      <c r="G14" s="334">
        <v>0</v>
      </c>
      <c r="H14" s="223">
        <v>10</v>
      </c>
      <c r="I14" s="222"/>
      <c r="J14" s="103">
        <f t="shared" si="0"/>
        <v>0</v>
      </c>
      <c r="K14" s="31">
        <f>SUM(J$13:J14)</f>
        <v>0</v>
      </c>
      <c r="L14" s="50"/>
      <c r="N14" s="148">
        <f t="shared" si="1"/>
        <v>15</v>
      </c>
      <c r="O14" s="149"/>
      <c r="P14" s="149">
        <f>IF($N14&lt;=$X$2,G14*0.03,0)</f>
        <v>0</v>
      </c>
      <c r="Q14" s="150">
        <f>IF($N14&lt;=$X$2,Q$4,0)</f>
        <v>0</v>
      </c>
      <c r="R14" s="150">
        <f>IF($N14&lt;=$X$2,R$4,0)</f>
        <v>0</v>
      </c>
      <c r="S14" s="152">
        <f t="shared" si="2"/>
        <v>0</v>
      </c>
      <c r="T14" s="153">
        <f aca="true" t="shared" si="4" ref="T14:T23">T13+S14</f>
        <v>0</v>
      </c>
      <c r="V14" s="148">
        <f t="shared" si="3"/>
        <v>15</v>
      </c>
      <c r="W14" s="154">
        <f>IF($V14&lt;=$X$2,J14-S14,0)</f>
        <v>0</v>
      </c>
      <c r="X14" s="155">
        <f>IF($V14&lt;=$X$2,K14-T14,0)</f>
        <v>0</v>
      </c>
    </row>
    <row r="15" spans="1:24" ht="12.75">
      <c r="A15" s="220"/>
      <c r="B15" s="331">
        <v>25</v>
      </c>
      <c r="C15" s="332"/>
      <c r="D15" s="332"/>
      <c r="E15" s="333">
        <v>0</v>
      </c>
      <c r="F15" s="333">
        <v>0</v>
      </c>
      <c r="G15" s="334">
        <v>0</v>
      </c>
      <c r="H15" s="223">
        <v>10</v>
      </c>
      <c r="I15" s="222"/>
      <c r="J15" s="103">
        <f t="shared" si="0"/>
        <v>0</v>
      </c>
      <c r="K15" s="31">
        <f>SUM(J$13:J15)</f>
        <v>0</v>
      </c>
      <c r="L15" s="50"/>
      <c r="N15" s="148">
        <f t="shared" si="1"/>
        <v>25</v>
      </c>
      <c r="O15" s="149"/>
      <c r="P15" s="149">
        <f>IF($N15&lt;=$X$2,G15*0.03,0)</f>
        <v>0</v>
      </c>
      <c r="Q15" s="150">
        <f aca="true" t="shared" si="5" ref="Q15:R23">IF($N15&lt;=$X$2,Q$4,0)</f>
        <v>0</v>
      </c>
      <c r="R15" s="150">
        <f t="shared" si="5"/>
        <v>0</v>
      </c>
      <c r="S15" s="152">
        <f t="shared" si="2"/>
        <v>0</v>
      </c>
      <c r="T15" s="153">
        <f t="shared" si="4"/>
        <v>0</v>
      </c>
      <c r="V15" s="148">
        <f t="shared" si="3"/>
        <v>25</v>
      </c>
      <c r="W15" s="154">
        <f aca="true" t="shared" si="6" ref="W15:X23">IF($V15&lt;=$X$2,J15-S15,0)</f>
        <v>0</v>
      </c>
      <c r="X15" s="155">
        <f t="shared" si="6"/>
        <v>0</v>
      </c>
    </row>
    <row r="16" spans="1:24" ht="12.75">
      <c r="A16" s="220"/>
      <c r="B16" s="331">
        <v>35</v>
      </c>
      <c r="C16" s="332"/>
      <c r="D16" s="332"/>
      <c r="E16" s="333">
        <v>0</v>
      </c>
      <c r="F16" s="333">
        <v>0</v>
      </c>
      <c r="G16" s="334">
        <v>0</v>
      </c>
      <c r="H16" s="223">
        <v>10</v>
      </c>
      <c r="I16" s="222"/>
      <c r="J16" s="103">
        <f t="shared" si="0"/>
        <v>0</v>
      </c>
      <c r="K16" s="31">
        <f>SUM(J$13:J16)</f>
        <v>0</v>
      </c>
      <c r="L16" s="50"/>
      <c r="N16" s="148">
        <f t="shared" si="1"/>
        <v>35</v>
      </c>
      <c r="O16" s="149"/>
      <c r="P16" s="149">
        <f aca="true" t="shared" si="7" ref="P16:P23">IF($N16&lt;=$X$2,G16*0.03,0)</f>
        <v>0</v>
      </c>
      <c r="Q16" s="150">
        <f t="shared" si="5"/>
        <v>0</v>
      </c>
      <c r="R16" s="150">
        <f t="shared" si="5"/>
        <v>0</v>
      </c>
      <c r="S16" s="152">
        <f t="shared" si="2"/>
        <v>0</v>
      </c>
      <c r="T16" s="153">
        <f t="shared" si="4"/>
        <v>0</v>
      </c>
      <c r="V16" s="148">
        <f t="shared" si="3"/>
        <v>35</v>
      </c>
      <c r="W16" s="154">
        <f t="shared" si="6"/>
        <v>0</v>
      </c>
      <c r="X16" s="155">
        <f t="shared" si="6"/>
        <v>0</v>
      </c>
    </row>
    <row r="17" spans="1:24" ht="12.75">
      <c r="A17" s="220"/>
      <c r="B17" s="331">
        <v>45</v>
      </c>
      <c r="C17" s="332"/>
      <c r="D17" s="332"/>
      <c r="E17" s="333">
        <v>0</v>
      </c>
      <c r="F17" s="333">
        <v>0</v>
      </c>
      <c r="G17" s="334">
        <v>0</v>
      </c>
      <c r="H17" s="223">
        <v>10</v>
      </c>
      <c r="I17" s="222"/>
      <c r="J17" s="103">
        <f t="shared" si="0"/>
        <v>0</v>
      </c>
      <c r="K17" s="31">
        <f>SUM(J$13:J17)</f>
        <v>0</v>
      </c>
      <c r="L17" s="50"/>
      <c r="N17" s="148">
        <f t="shared" si="1"/>
        <v>45</v>
      </c>
      <c r="O17" s="149"/>
      <c r="P17" s="149">
        <f t="shared" si="7"/>
        <v>0</v>
      </c>
      <c r="Q17" s="150">
        <f t="shared" si="5"/>
        <v>0</v>
      </c>
      <c r="R17" s="150">
        <f t="shared" si="5"/>
        <v>0</v>
      </c>
      <c r="S17" s="152">
        <f t="shared" si="2"/>
        <v>0</v>
      </c>
      <c r="T17" s="153">
        <f t="shared" si="4"/>
        <v>0</v>
      </c>
      <c r="V17" s="148">
        <f t="shared" si="3"/>
        <v>45</v>
      </c>
      <c r="W17" s="154">
        <f t="shared" si="6"/>
        <v>0</v>
      </c>
      <c r="X17" s="155">
        <f t="shared" si="6"/>
        <v>0</v>
      </c>
    </row>
    <row r="18" spans="1:24" ht="12.75">
      <c r="A18" s="220"/>
      <c r="B18" s="331">
        <v>55</v>
      </c>
      <c r="C18" s="332"/>
      <c r="D18" s="332"/>
      <c r="E18" s="333">
        <v>0</v>
      </c>
      <c r="F18" s="333">
        <v>0</v>
      </c>
      <c r="G18" s="334">
        <v>0</v>
      </c>
      <c r="H18" s="223">
        <v>10</v>
      </c>
      <c r="I18" s="222"/>
      <c r="J18" s="103">
        <f t="shared" si="0"/>
        <v>0</v>
      </c>
      <c r="K18" s="31">
        <f>SUM(J$13:J18)</f>
        <v>0</v>
      </c>
      <c r="L18" s="50"/>
      <c r="N18" s="148">
        <f t="shared" si="1"/>
        <v>55</v>
      </c>
      <c r="O18" s="149"/>
      <c r="P18" s="149">
        <f t="shared" si="7"/>
        <v>0</v>
      </c>
      <c r="Q18" s="150">
        <f t="shared" si="5"/>
        <v>0</v>
      </c>
      <c r="R18" s="150">
        <f t="shared" si="5"/>
        <v>0</v>
      </c>
      <c r="S18" s="152">
        <f t="shared" si="2"/>
        <v>0</v>
      </c>
      <c r="T18" s="153">
        <f t="shared" si="4"/>
        <v>0</v>
      </c>
      <c r="V18" s="148">
        <f t="shared" si="3"/>
        <v>55</v>
      </c>
      <c r="W18" s="154">
        <f t="shared" si="6"/>
        <v>0</v>
      </c>
      <c r="X18" s="155">
        <f t="shared" si="6"/>
        <v>0</v>
      </c>
    </row>
    <row r="19" spans="1:24" ht="12.75">
      <c r="A19" s="220"/>
      <c r="B19" s="331">
        <v>65</v>
      </c>
      <c r="C19" s="332"/>
      <c r="D19" s="332"/>
      <c r="E19" s="333">
        <v>0</v>
      </c>
      <c r="F19" s="333">
        <v>0</v>
      </c>
      <c r="G19" s="334">
        <v>0</v>
      </c>
      <c r="H19" s="223">
        <v>10</v>
      </c>
      <c r="I19" s="222"/>
      <c r="J19" s="103">
        <f t="shared" si="0"/>
        <v>0</v>
      </c>
      <c r="K19" s="31">
        <f>SUM(J$13:J19)</f>
        <v>0</v>
      </c>
      <c r="L19" s="50"/>
      <c r="N19" s="148">
        <f t="shared" si="1"/>
        <v>65</v>
      </c>
      <c r="O19" s="149"/>
      <c r="P19" s="149">
        <f t="shared" si="7"/>
        <v>0</v>
      </c>
      <c r="Q19" s="150">
        <f t="shared" si="5"/>
        <v>0</v>
      </c>
      <c r="R19" s="150">
        <f t="shared" si="5"/>
        <v>0</v>
      </c>
      <c r="S19" s="152">
        <f t="shared" si="2"/>
        <v>0</v>
      </c>
      <c r="T19" s="153">
        <f t="shared" si="4"/>
        <v>0</v>
      </c>
      <c r="V19" s="148">
        <f t="shared" si="3"/>
        <v>65</v>
      </c>
      <c r="W19" s="154">
        <f t="shared" si="6"/>
        <v>0</v>
      </c>
      <c r="X19" s="155">
        <f t="shared" si="6"/>
        <v>0</v>
      </c>
    </row>
    <row r="20" spans="1:24" ht="12.75">
      <c r="A20" s="220"/>
      <c r="B20" s="331">
        <v>75</v>
      </c>
      <c r="C20" s="332"/>
      <c r="D20" s="332"/>
      <c r="E20" s="333">
        <v>0</v>
      </c>
      <c r="F20" s="333">
        <v>0</v>
      </c>
      <c r="G20" s="334">
        <v>0</v>
      </c>
      <c r="H20" s="223">
        <v>10</v>
      </c>
      <c r="I20" s="222"/>
      <c r="J20" s="103">
        <f t="shared" si="0"/>
        <v>0</v>
      </c>
      <c r="K20" s="31">
        <f>SUM(J$13:J20)</f>
        <v>0</v>
      </c>
      <c r="L20" s="50"/>
      <c r="N20" s="148">
        <f t="shared" si="1"/>
        <v>75</v>
      </c>
      <c r="O20" s="149"/>
      <c r="P20" s="149">
        <f t="shared" si="7"/>
        <v>0</v>
      </c>
      <c r="Q20" s="150">
        <f t="shared" si="5"/>
        <v>0</v>
      </c>
      <c r="R20" s="150">
        <f t="shared" si="5"/>
        <v>0</v>
      </c>
      <c r="S20" s="152">
        <f t="shared" si="2"/>
        <v>0</v>
      </c>
      <c r="T20" s="153">
        <f t="shared" si="4"/>
        <v>0</v>
      </c>
      <c r="V20" s="148">
        <f t="shared" si="3"/>
        <v>75</v>
      </c>
      <c r="W20" s="154">
        <f t="shared" si="6"/>
        <v>0</v>
      </c>
      <c r="X20" s="155">
        <f t="shared" si="6"/>
        <v>0</v>
      </c>
    </row>
    <row r="21" spans="1:24" ht="12.75">
      <c r="A21" s="220"/>
      <c r="B21" s="331">
        <v>85</v>
      </c>
      <c r="C21" s="332"/>
      <c r="D21" s="332"/>
      <c r="E21" s="333">
        <v>0</v>
      </c>
      <c r="F21" s="333">
        <v>0</v>
      </c>
      <c r="G21" s="334">
        <v>0</v>
      </c>
      <c r="H21" s="223">
        <v>10</v>
      </c>
      <c r="I21" s="222"/>
      <c r="J21" s="103">
        <f t="shared" si="0"/>
        <v>0</v>
      </c>
      <c r="K21" s="31">
        <f>SUM(J$13:J21)</f>
        <v>0</v>
      </c>
      <c r="L21" s="50"/>
      <c r="N21" s="148">
        <f t="shared" si="1"/>
        <v>85</v>
      </c>
      <c r="O21" s="149"/>
      <c r="P21" s="149">
        <f t="shared" si="7"/>
        <v>0</v>
      </c>
      <c r="Q21" s="150">
        <f t="shared" si="5"/>
        <v>0</v>
      </c>
      <c r="R21" s="150">
        <f t="shared" si="5"/>
        <v>0</v>
      </c>
      <c r="S21" s="152">
        <f t="shared" si="2"/>
        <v>0</v>
      </c>
      <c r="T21" s="153">
        <f t="shared" si="4"/>
        <v>0</v>
      </c>
      <c r="V21" s="148">
        <f t="shared" si="3"/>
        <v>85</v>
      </c>
      <c r="W21" s="154">
        <f t="shared" si="6"/>
        <v>0</v>
      </c>
      <c r="X21" s="155">
        <f t="shared" si="6"/>
        <v>0</v>
      </c>
    </row>
    <row r="22" spans="1:24" ht="12.75">
      <c r="A22" s="220"/>
      <c r="B22" s="335">
        <v>95</v>
      </c>
      <c r="C22" s="332"/>
      <c r="D22" s="332"/>
      <c r="E22" s="336">
        <v>0</v>
      </c>
      <c r="F22" s="336">
        <v>0</v>
      </c>
      <c r="G22" s="334">
        <v>0</v>
      </c>
      <c r="H22" s="223">
        <v>10</v>
      </c>
      <c r="I22" s="222"/>
      <c r="J22" s="103">
        <f t="shared" si="0"/>
        <v>0</v>
      </c>
      <c r="K22" s="31">
        <f>SUM(J$13:J22)</f>
        <v>0</v>
      </c>
      <c r="L22" s="50"/>
      <c r="N22" s="148">
        <f t="shared" si="1"/>
        <v>95</v>
      </c>
      <c r="O22" s="149"/>
      <c r="P22" s="149">
        <f t="shared" si="7"/>
        <v>0</v>
      </c>
      <c r="Q22" s="150">
        <f t="shared" si="5"/>
        <v>0</v>
      </c>
      <c r="R22" s="150">
        <f t="shared" si="5"/>
        <v>0</v>
      </c>
      <c r="S22" s="152">
        <f t="shared" si="2"/>
        <v>0</v>
      </c>
      <c r="T22" s="153">
        <f t="shared" si="4"/>
        <v>0</v>
      </c>
      <c r="V22" s="148">
        <f t="shared" si="3"/>
        <v>95</v>
      </c>
      <c r="W22" s="154">
        <f t="shared" si="6"/>
        <v>0</v>
      </c>
      <c r="X22" s="155">
        <f t="shared" si="6"/>
        <v>0</v>
      </c>
    </row>
    <row r="23" spans="1:24" ht="13.5" thickBot="1">
      <c r="A23" s="220"/>
      <c r="B23" s="337">
        <v>100</v>
      </c>
      <c r="C23" s="338"/>
      <c r="D23" s="338"/>
      <c r="E23" s="339">
        <v>0</v>
      </c>
      <c r="F23" s="339">
        <v>0</v>
      </c>
      <c r="G23" s="340">
        <v>0</v>
      </c>
      <c r="H23" s="224">
        <v>10</v>
      </c>
      <c r="I23" s="222"/>
      <c r="J23" s="104">
        <f t="shared" si="0"/>
        <v>0</v>
      </c>
      <c r="K23" s="32">
        <f>SUM(J$13:J23)</f>
        <v>0</v>
      </c>
      <c r="L23" s="51"/>
      <c r="N23" s="148">
        <f t="shared" si="1"/>
        <v>100</v>
      </c>
      <c r="O23" s="149"/>
      <c r="P23" s="149">
        <f t="shared" si="7"/>
        <v>0</v>
      </c>
      <c r="Q23" s="150">
        <f t="shared" si="5"/>
        <v>0</v>
      </c>
      <c r="R23" s="150">
        <f t="shared" si="5"/>
        <v>0</v>
      </c>
      <c r="S23" s="152">
        <f t="shared" si="2"/>
        <v>0</v>
      </c>
      <c r="T23" s="153">
        <f t="shared" si="4"/>
        <v>0</v>
      </c>
      <c r="V23" s="148">
        <f t="shared" si="3"/>
        <v>100</v>
      </c>
      <c r="W23" s="154">
        <f t="shared" si="6"/>
        <v>0</v>
      </c>
      <c r="X23" s="155">
        <f t="shared" si="6"/>
        <v>0</v>
      </c>
    </row>
    <row r="24" spans="1:24" ht="13.5" thickBot="1">
      <c r="A24" s="220"/>
      <c r="B24" s="376" t="s">
        <v>21</v>
      </c>
      <c r="C24" s="355"/>
      <c r="D24" s="355"/>
      <c r="E24" s="355">
        <v>0</v>
      </c>
      <c r="F24" s="355">
        <v>0</v>
      </c>
      <c r="G24" s="377">
        <v>0</v>
      </c>
      <c r="H24" s="61"/>
      <c r="I24" s="97"/>
      <c r="J24" s="105">
        <f>SUM(J13:J23)</f>
        <v>0</v>
      </c>
      <c r="K24" s="37">
        <f>K23</f>
        <v>0</v>
      </c>
      <c r="L24" s="37">
        <f>L13</f>
        <v>0</v>
      </c>
      <c r="N24" s="157" t="str">
        <f t="shared" si="1"/>
        <v>Total</v>
      </c>
      <c r="O24" s="158">
        <f>SUM(O12:O23)</f>
        <v>0</v>
      </c>
      <c r="P24" s="158">
        <f>SUM(P12:P23)</f>
        <v>0</v>
      </c>
      <c r="Q24" s="158">
        <f>SUM(Q12:Q23)</f>
        <v>0</v>
      </c>
      <c r="R24" s="158">
        <f>SUM(R12:R23)</f>
        <v>0</v>
      </c>
      <c r="S24" s="159">
        <f>SUM(S12:S23)</f>
        <v>0</v>
      </c>
      <c r="T24" s="160">
        <f>T23</f>
        <v>0</v>
      </c>
      <c r="V24" s="161" t="str">
        <f>N24</f>
        <v>Total</v>
      </c>
      <c r="W24" s="162">
        <f>SUM(W12:W23)</f>
        <v>0</v>
      </c>
      <c r="X24" s="163"/>
    </row>
    <row r="25" spans="1:23" ht="13.5" thickBot="1">
      <c r="A25" s="220"/>
      <c r="B25" s="127"/>
      <c r="C25" s="128"/>
      <c r="D25" s="129"/>
      <c r="E25" s="130"/>
      <c r="F25" s="130"/>
      <c r="G25" s="131"/>
      <c r="H25" s="29"/>
      <c r="I25" s="111"/>
      <c r="J25" s="29"/>
      <c r="W25" s="164"/>
    </row>
    <row r="26" spans="1:24" ht="39.75" thickBot="1" thickTop="1">
      <c r="A26" s="220"/>
      <c r="B26" s="132" t="s">
        <v>138</v>
      </c>
      <c r="C26" s="133"/>
      <c r="D26" s="133"/>
      <c r="E26" s="133"/>
      <c r="F26" s="133"/>
      <c r="G26" s="134"/>
      <c r="H26" s="30"/>
      <c r="I26" s="112"/>
      <c r="J26" s="30"/>
      <c r="N26" s="165" t="s">
        <v>59</v>
      </c>
      <c r="O26" s="166" t="s">
        <v>55</v>
      </c>
      <c r="P26" s="166" t="s">
        <v>56</v>
      </c>
      <c r="Q26" s="166" t="s">
        <v>33</v>
      </c>
      <c r="R26" s="167" t="s">
        <v>57</v>
      </c>
      <c r="S26" s="168" t="s">
        <v>73</v>
      </c>
      <c r="T26" s="169" t="s">
        <v>74</v>
      </c>
      <c r="V26" s="145" t="s">
        <v>59</v>
      </c>
      <c r="W26" s="146" t="s">
        <v>71</v>
      </c>
      <c r="X26" s="147" t="s">
        <v>72</v>
      </c>
    </row>
    <row r="27" spans="1:24" ht="51" customHeight="1" thickBot="1">
      <c r="A27" s="220"/>
      <c r="B27" s="341" t="s">
        <v>48</v>
      </c>
      <c r="C27" s="342" t="s">
        <v>49</v>
      </c>
      <c r="D27" s="342" t="s">
        <v>50</v>
      </c>
      <c r="E27" s="342" t="s">
        <v>113</v>
      </c>
      <c r="F27" s="342" t="s">
        <v>114</v>
      </c>
      <c r="G27" s="343" t="s">
        <v>115</v>
      </c>
      <c r="H27" s="62" t="s">
        <v>63</v>
      </c>
      <c r="I27" s="96"/>
      <c r="J27" s="60" t="s">
        <v>79</v>
      </c>
      <c r="K27" s="36" t="s">
        <v>78</v>
      </c>
      <c r="L27" s="170"/>
      <c r="N27" s="171">
        <v>0</v>
      </c>
      <c r="O27" s="149">
        <f>0.06*G41</f>
        <v>0</v>
      </c>
      <c r="P27" s="149"/>
      <c r="Q27" s="150"/>
      <c r="R27" s="172">
        <f>R$2</f>
        <v>0</v>
      </c>
      <c r="S27" s="173">
        <f>SUM(O27:R27)</f>
        <v>0</v>
      </c>
      <c r="T27" s="174">
        <f>S27</f>
        <v>0</v>
      </c>
      <c r="V27" s="148">
        <v>0</v>
      </c>
      <c r="W27" s="154">
        <f>-S27</f>
        <v>0</v>
      </c>
      <c r="X27" s="155">
        <f>-S27</f>
        <v>0</v>
      </c>
    </row>
    <row r="28" spans="1:24" ht="12.75">
      <c r="A28" s="220"/>
      <c r="B28" s="327">
        <v>5</v>
      </c>
      <c r="C28" s="328"/>
      <c r="D28" s="328"/>
      <c r="E28" s="329">
        <v>0</v>
      </c>
      <c r="F28" s="329">
        <v>0</v>
      </c>
      <c r="G28" s="330">
        <v>0</v>
      </c>
      <c r="H28" s="221">
        <v>10</v>
      </c>
      <c r="I28" s="222"/>
      <c r="J28" s="102">
        <f>G28*G$2</f>
        <v>0</v>
      </c>
      <c r="K28" s="175">
        <f>SUM(J$28:J28)</f>
        <v>0</v>
      </c>
      <c r="L28" s="170"/>
      <c r="N28" s="171">
        <f aca="true" t="shared" si="8" ref="N28:N40">B28</f>
        <v>5</v>
      </c>
      <c r="O28" s="149"/>
      <c r="P28" s="149">
        <f>G28*0.03</f>
        <v>0</v>
      </c>
      <c r="Q28" s="150">
        <f>Q3</f>
        <v>0</v>
      </c>
      <c r="R28" s="176">
        <f>R3</f>
        <v>0</v>
      </c>
      <c r="S28" s="173">
        <f aca="true" t="shared" si="9" ref="S28:S39">SUM(O28:R28)</f>
        <v>0</v>
      </c>
      <c r="T28" s="174">
        <f>T27+S28</f>
        <v>0</v>
      </c>
      <c r="V28" s="148">
        <f aca="true" t="shared" si="10" ref="V28:V38">N28</f>
        <v>5</v>
      </c>
      <c r="W28" s="154">
        <f aca="true" t="shared" si="11" ref="W28:X31">J28-S28</f>
        <v>0</v>
      </c>
      <c r="X28" s="155">
        <f t="shared" si="11"/>
        <v>0</v>
      </c>
    </row>
    <row r="29" spans="1:24" ht="12.75">
      <c r="A29" s="220"/>
      <c r="B29" s="331">
        <v>15</v>
      </c>
      <c r="C29" s="332"/>
      <c r="D29" s="332"/>
      <c r="E29" s="333">
        <v>0</v>
      </c>
      <c r="F29" s="333">
        <v>0</v>
      </c>
      <c r="G29" s="334">
        <v>0</v>
      </c>
      <c r="H29" s="223">
        <v>10</v>
      </c>
      <c r="I29" s="222"/>
      <c r="J29" s="103">
        <f>G29*G$2</f>
        <v>0</v>
      </c>
      <c r="K29" s="177">
        <f>SUM(J$28:J29)</f>
        <v>0</v>
      </c>
      <c r="L29" s="170"/>
      <c r="N29" s="171">
        <f t="shared" si="8"/>
        <v>15</v>
      </c>
      <c r="O29" s="149"/>
      <c r="P29" s="149">
        <f>G29*0.03</f>
        <v>0</v>
      </c>
      <c r="Q29" s="150">
        <f aca="true" t="shared" si="12" ref="Q29:R31">Q$4</f>
        <v>0</v>
      </c>
      <c r="R29" s="176">
        <f t="shared" si="12"/>
        <v>0</v>
      </c>
      <c r="S29" s="173">
        <f t="shared" si="9"/>
        <v>0</v>
      </c>
      <c r="T29" s="174">
        <f aca="true" t="shared" si="13" ref="T29:T39">T28+S29</f>
        <v>0</v>
      </c>
      <c r="V29" s="148">
        <f t="shared" si="10"/>
        <v>15</v>
      </c>
      <c r="W29" s="154">
        <f t="shared" si="11"/>
        <v>0</v>
      </c>
      <c r="X29" s="155">
        <f t="shared" si="11"/>
        <v>0</v>
      </c>
    </row>
    <row r="30" spans="1:24" ht="12.75">
      <c r="A30" s="220"/>
      <c r="B30" s="331">
        <v>25</v>
      </c>
      <c r="C30" s="332"/>
      <c r="D30" s="332"/>
      <c r="E30" s="333">
        <v>0</v>
      </c>
      <c r="F30" s="333">
        <v>0</v>
      </c>
      <c r="G30" s="334">
        <v>0</v>
      </c>
      <c r="H30" s="223">
        <v>10</v>
      </c>
      <c r="I30" s="222"/>
      <c r="J30" s="103">
        <f>G30*G$2</f>
        <v>0</v>
      </c>
      <c r="K30" s="177">
        <f>SUM(J$28:J30)</f>
        <v>0</v>
      </c>
      <c r="L30" s="170"/>
      <c r="N30" s="171">
        <f t="shared" si="8"/>
        <v>25</v>
      </c>
      <c r="O30" s="149"/>
      <c r="P30" s="149">
        <f>G30*0.03</f>
        <v>0</v>
      </c>
      <c r="Q30" s="150">
        <f t="shared" si="12"/>
        <v>0</v>
      </c>
      <c r="R30" s="176">
        <f t="shared" si="12"/>
        <v>0</v>
      </c>
      <c r="S30" s="173">
        <f t="shared" si="9"/>
        <v>0</v>
      </c>
      <c r="T30" s="174">
        <f t="shared" si="13"/>
        <v>0</v>
      </c>
      <c r="V30" s="148">
        <f t="shared" si="10"/>
        <v>25</v>
      </c>
      <c r="W30" s="154">
        <f t="shared" si="11"/>
        <v>0</v>
      </c>
      <c r="X30" s="155">
        <f t="shared" si="11"/>
        <v>0</v>
      </c>
    </row>
    <row r="31" spans="1:24" ht="13.5" thickBot="1">
      <c r="A31" s="220"/>
      <c r="B31" s="344">
        <v>35</v>
      </c>
      <c r="C31" s="338"/>
      <c r="D31" s="345"/>
      <c r="E31" s="346">
        <v>0</v>
      </c>
      <c r="F31" s="346">
        <v>0</v>
      </c>
      <c r="G31" s="340">
        <v>0</v>
      </c>
      <c r="H31" s="224">
        <v>10</v>
      </c>
      <c r="I31" s="222"/>
      <c r="J31" s="104">
        <f>G31*G$2</f>
        <v>0</v>
      </c>
      <c r="K31" s="177">
        <f>SUM(J$28:J31)</f>
        <v>0</v>
      </c>
      <c r="L31" s="170"/>
      <c r="N31" s="171">
        <f t="shared" si="8"/>
        <v>35</v>
      </c>
      <c r="O31" s="149"/>
      <c r="P31" s="149">
        <f>G31*0.03</f>
        <v>0</v>
      </c>
      <c r="Q31" s="150">
        <f t="shared" si="12"/>
        <v>0</v>
      </c>
      <c r="R31" s="176">
        <f t="shared" si="12"/>
        <v>0</v>
      </c>
      <c r="S31" s="173">
        <f t="shared" si="9"/>
        <v>0</v>
      </c>
      <c r="T31" s="174">
        <f t="shared" si="13"/>
        <v>0</v>
      </c>
      <c r="V31" s="148">
        <f t="shared" si="10"/>
        <v>35</v>
      </c>
      <c r="W31" s="154">
        <f t="shared" si="11"/>
        <v>0</v>
      </c>
      <c r="X31" s="155">
        <f t="shared" si="11"/>
        <v>0</v>
      </c>
    </row>
    <row r="32" spans="1:28" s="59" customFormat="1" ht="13.5" thickBot="1">
      <c r="A32" s="225"/>
      <c r="B32" s="347" t="s">
        <v>51</v>
      </c>
      <c r="C32" s="348"/>
      <c r="D32" s="349"/>
      <c r="E32" s="350">
        <v>0</v>
      </c>
      <c r="F32" s="350">
        <v>0</v>
      </c>
      <c r="G32" s="351">
        <v>0</v>
      </c>
      <c r="H32" s="63"/>
      <c r="I32" s="98"/>
      <c r="J32" s="106">
        <f>SUM(J28:J31)</f>
        <v>0</v>
      </c>
      <c r="K32" s="34">
        <f>K31</f>
        <v>0</v>
      </c>
      <c r="L32" s="178"/>
      <c r="M32" s="179"/>
      <c r="N32" s="180" t="str">
        <f t="shared" si="8"/>
        <v>Subtotal - claimable under WCaG to f/y 2055/56</v>
      </c>
      <c r="O32" s="181">
        <f>SUM(O27:O31)</f>
        <v>0</v>
      </c>
      <c r="P32" s="181">
        <f>SUM(P27:P31)</f>
        <v>0</v>
      </c>
      <c r="Q32" s="181">
        <f>SUM(Q27:Q31)</f>
        <v>0</v>
      </c>
      <c r="R32" s="182">
        <f>SUM(R27:R31)</f>
        <v>0</v>
      </c>
      <c r="S32" s="183">
        <f>SUM(S27:S31)</f>
        <v>0</v>
      </c>
      <c r="T32" s="184">
        <f>T31</f>
        <v>0</v>
      </c>
      <c r="U32" s="179"/>
      <c r="V32" s="185" t="str">
        <f t="shared" si="10"/>
        <v>Subtotal - claimable under WCaG to f/y 2055/56</v>
      </c>
      <c r="W32" s="186">
        <f>SUM(W27:W31)</f>
        <v>0</v>
      </c>
      <c r="X32" s="187">
        <f>X31</f>
        <v>0</v>
      </c>
      <c r="Y32" s="179"/>
      <c r="Z32" s="179"/>
      <c r="AA32" s="179"/>
      <c r="AB32" s="179"/>
    </row>
    <row r="33" spans="1:24" ht="12.75">
      <c r="A33" s="220"/>
      <c r="B33" s="327">
        <v>40</v>
      </c>
      <c r="C33" s="328"/>
      <c r="D33" s="328"/>
      <c r="E33" s="329">
        <v>0</v>
      </c>
      <c r="F33" s="329">
        <v>0</v>
      </c>
      <c r="G33" s="330">
        <v>0</v>
      </c>
      <c r="H33" s="221">
        <v>10</v>
      </c>
      <c r="I33" s="222"/>
      <c r="J33" s="103">
        <f aca="true" t="shared" si="14" ref="J33:J39">G33*G$2</f>
        <v>0</v>
      </c>
      <c r="K33" s="177">
        <f>$K$31+SUM(J$33:J33)</f>
        <v>0</v>
      </c>
      <c r="L33" s="170"/>
      <c r="N33" s="171">
        <f t="shared" si="8"/>
        <v>40</v>
      </c>
      <c r="O33" s="149"/>
      <c r="P33" s="149">
        <f>IF($N33&lt;=$X$2,G33*0.03,0)</f>
        <v>0</v>
      </c>
      <c r="Q33" s="150">
        <f>IF(N33&lt;=$X$2,$Q$4,0)</f>
        <v>0</v>
      </c>
      <c r="R33" s="176">
        <f>IF(N33&lt;=$X$2,$R$4,0)</f>
        <v>0</v>
      </c>
      <c r="S33" s="173">
        <f t="shared" si="9"/>
        <v>0</v>
      </c>
      <c r="T33" s="174">
        <f>T31+S33</f>
        <v>0</v>
      </c>
      <c r="V33" s="148">
        <f t="shared" si="10"/>
        <v>40</v>
      </c>
      <c r="W33" s="154">
        <f>IF(N33&lt;=$X$2,J33-S33,0)</f>
        <v>0</v>
      </c>
      <c r="X33" s="155">
        <f>IF(N33&lt;=$X$2,K33-T33,0)</f>
        <v>0</v>
      </c>
    </row>
    <row r="34" spans="1:24" ht="12.75">
      <c r="A34" s="220"/>
      <c r="B34" s="331">
        <v>50</v>
      </c>
      <c r="C34" s="332"/>
      <c r="D34" s="332"/>
      <c r="E34" s="333">
        <v>0</v>
      </c>
      <c r="F34" s="333">
        <v>0</v>
      </c>
      <c r="G34" s="334">
        <v>0</v>
      </c>
      <c r="H34" s="223">
        <v>10</v>
      </c>
      <c r="I34" s="222"/>
      <c r="J34" s="103">
        <f t="shared" si="14"/>
        <v>0</v>
      </c>
      <c r="K34" s="177">
        <f>$K$31+SUM(J$33:J34)</f>
        <v>0</v>
      </c>
      <c r="L34" s="170"/>
      <c r="N34" s="171">
        <f t="shared" si="8"/>
        <v>50</v>
      </c>
      <c r="O34" s="149"/>
      <c r="P34" s="149">
        <f aca="true" t="shared" si="15" ref="P34:P39">IF($N34&lt;=$X$2,G34*0.03,0)</f>
        <v>0</v>
      </c>
      <c r="Q34" s="150">
        <f aca="true" t="shared" si="16" ref="Q34:Q39">IF(N34&lt;=$X$2,$Q$4,0)</f>
        <v>0</v>
      </c>
      <c r="R34" s="176">
        <f aca="true" t="shared" si="17" ref="R34:R39">IF(N34&lt;=$X$2,$R$4,0)</f>
        <v>0</v>
      </c>
      <c r="S34" s="173">
        <f t="shared" si="9"/>
        <v>0</v>
      </c>
      <c r="T34" s="174">
        <f t="shared" si="13"/>
        <v>0</v>
      </c>
      <c r="V34" s="148">
        <f t="shared" si="10"/>
        <v>50</v>
      </c>
      <c r="W34" s="154">
        <f aca="true" t="shared" si="18" ref="W34:W39">IF(N34&lt;=$X$2,J34-S34,0)</f>
        <v>0</v>
      </c>
      <c r="X34" s="155">
        <f aca="true" t="shared" si="19" ref="X34:X39">IF(N34&lt;=$X$2,K34-T34,0)</f>
        <v>0</v>
      </c>
    </row>
    <row r="35" spans="1:24" ht="12.75">
      <c r="A35" s="220"/>
      <c r="B35" s="331">
        <v>60</v>
      </c>
      <c r="C35" s="332"/>
      <c r="D35" s="332"/>
      <c r="E35" s="333">
        <v>0</v>
      </c>
      <c r="F35" s="333">
        <v>0</v>
      </c>
      <c r="G35" s="334">
        <v>0</v>
      </c>
      <c r="H35" s="223">
        <v>10</v>
      </c>
      <c r="I35" s="222"/>
      <c r="J35" s="103">
        <f t="shared" si="14"/>
        <v>0</v>
      </c>
      <c r="K35" s="177">
        <f>$K$31+SUM(J$33:J35)</f>
        <v>0</v>
      </c>
      <c r="L35" s="170"/>
      <c r="N35" s="171">
        <f t="shared" si="8"/>
        <v>60</v>
      </c>
      <c r="O35" s="149"/>
      <c r="P35" s="149">
        <f t="shared" si="15"/>
        <v>0</v>
      </c>
      <c r="Q35" s="150">
        <f t="shared" si="16"/>
        <v>0</v>
      </c>
      <c r="R35" s="176">
        <f t="shared" si="17"/>
        <v>0</v>
      </c>
      <c r="S35" s="173">
        <f t="shared" si="9"/>
        <v>0</v>
      </c>
      <c r="T35" s="174">
        <f t="shared" si="13"/>
        <v>0</v>
      </c>
      <c r="V35" s="148">
        <f t="shared" si="10"/>
        <v>60</v>
      </c>
      <c r="W35" s="154">
        <f t="shared" si="18"/>
        <v>0</v>
      </c>
      <c r="X35" s="155">
        <f t="shared" si="19"/>
        <v>0</v>
      </c>
    </row>
    <row r="36" spans="1:24" ht="12.75">
      <c r="A36" s="220"/>
      <c r="B36" s="331">
        <v>70</v>
      </c>
      <c r="C36" s="332"/>
      <c r="D36" s="332"/>
      <c r="E36" s="333">
        <v>0</v>
      </c>
      <c r="F36" s="333">
        <v>0</v>
      </c>
      <c r="G36" s="334">
        <v>0</v>
      </c>
      <c r="H36" s="223">
        <v>10</v>
      </c>
      <c r="I36" s="222"/>
      <c r="J36" s="103">
        <f t="shared" si="14"/>
        <v>0</v>
      </c>
      <c r="K36" s="177">
        <f>$K$31+SUM(J$33:J36)</f>
        <v>0</v>
      </c>
      <c r="L36" s="170"/>
      <c r="N36" s="171">
        <f t="shared" si="8"/>
        <v>70</v>
      </c>
      <c r="O36" s="149"/>
      <c r="P36" s="149">
        <f t="shared" si="15"/>
        <v>0</v>
      </c>
      <c r="Q36" s="150">
        <f t="shared" si="16"/>
        <v>0</v>
      </c>
      <c r="R36" s="176">
        <f t="shared" si="17"/>
        <v>0</v>
      </c>
      <c r="S36" s="173">
        <f t="shared" si="9"/>
        <v>0</v>
      </c>
      <c r="T36" s="174">
        <f t="shared" si="13"/>
        <v>0</v>
      </c>
      <c r="V36" s="148">
        <f t="shared" si="10"/>
        <v>70</v>
      </c>
      <c r="W36" s="154">
        <f t="shared" si="18"/>
        <v>0</v>
      </c>
      <c r="X36" s="155">
        <f t="shared" si="19"/>
        <v>0</v>
      </c>
    </row>
    <row r="37" spans="1:24" ht="12.75">
      <c r="A37" s="220"/>
      <c r="B37" s="331">
        <v>80</v>
      </c>
      <c r="C37" s="332"/>
      <c r="D37" s="332"/>
      <c r="E37" s="333">
        <v>0</v>
      </c>
      <c r="F37" s="333">
        <v>0</v>
      </c>
      <c r="G37" s="334">
        <v>0</v>
      </c>
      <c r="H37" s="223">
        <v>10</v>
      </c>
      <c r="I37" s="222"/>
      <c r="J37" s="103">
        <f t="shared" si="14"/>
        <v>0</v>
      </c>
      <c r="K37" s="177">
        <f>$K$31+SUM(J$33:J37)</f>
        <v>0</v>
      </c>
      <c r="L37" s="170"/>
      <c r="N37" s="171">
        <f t="shared" si="8"/>
        <v>80</v>
      </c>
      <c r="O37" s="149"/>
      <c r="P37" s="149">
        <f t="shared" si="15"/>
        <v>0</v>
      </c>
      <c r="Q37" s="150">
        <f t="shared" si="16"/>
        <v>0</v>
      </c>
      <c r="R37" s="176">
        <f t="shared" si="17"/>
        <v>0</v>
      </c>
      <c r="S37" s="173">
        <f t="shared" si="9"/>
        <v>0</v>
      </c>
      <c r="T37" s="174">
        <f t="shared" si="13"/>
        <v>0</v>
      </c>
      <c r="V37" s="148">
        <f t="shared" si="10"/>
        <v>80</v>
      </c>
      <c r="W37" s="154">
        <f t="shared" si="18"/>
        <v>0</v>
      </c>
      <c r="X37" s="155">
        <f t="shared" si="19"/>
        <v>0</v>
      </c>
    </row>
    <row r="38" spans="1:24" ht="12.75">
      <c r="A38" s="220"/>
      <c r="B38" s="335">
        <v>90</v>
      </c>
      <c r="C38" s="332"/>
      <c r="D38" s="332"/>
      <c r="E38" s="336">
        <v>0</v>
      </c>
      <c r="F38" s="336">
        <v>0</v>
      </c>
      <c r="G38" s="334">
        <v>0</v>
      </c>
      <c r="H38" s="223">
        <v>10</v>
      </c>
      <c r="I38" s="222"/>
      <c r="J38" s="103">
        <f t="shared" si="14"/>
        <v>0</v>
      </c>
      <c r="K38" s="177">
        <f>$K$31+SUM(J$33:J38)</f>
        <v>0</v>
      </c>
      <c r="L38" s="170"/>
      <c r="N38" s="171">
        <f t="shared" si="8"/>
        <v>90</v>
      </c>
      <c r="O38" s="149"/>
      <c r="P38" s="149">
        <f t="shared" si="15"/>
        <v>0</v>
      </c>
      <c r="Q38" s="150">
        <f t="shared" si="16"/>
        <v>0</v>
      </c>
      <c r="R38" s="176">
        <f t="shared" si="17"/>
        <v>0</v>
      </c>
      <c r="S38" s="173">
        <f t="shared" si="9"/>
        <v>0</v>
      </c>
      <c r="T38" s="174">
        <f t="shared" si="13"/>
        <v>0</v>
      </c>
      <c r="V38" s="148">
        <f t="shared" si="10"/>
        <v>90</v>
      </c>
      <c r="W38" s="154">
        <f t="shared" si="18"/>
        <v>0</v>
      </c>
      <c r="X38" s="155">
        <f t="shared" si="19"/>
        <v>0</v>
      </c>
    </row>
    <row r="39" spans="1:24" ht="13.5" thickBot="1">
      <c r="A39" s="220"/>
      <c r="B39" s="337">
        <v>100</v>
      </c>
      <c r="C39" s="338"/>
      <c r="D39" s="338"/>
      <c r="E39" s="339">
        <v>0</v>
      </c>
      <c r="F39" s="339">
        <v>0</v>
      </c>
      <c r="G39" s="340">
        <v>0</v>
      </c>
      <c r="H39" s="224">
        <v>10</v>
      </c>
      <c r="I39" s="222"/>
      <c r="J39" s="103">
        <f t="shared" si="14"/>
        <v>0</v>
      </c>
      <c r="K39" s="188">
        <f>$K$31+SUM(J$33:J39)</f>
        <v>0</v>
      </c>
      <c r="L39" s="170"/>
      <c r="N39" s="171">
        <f t="shared" si="8"/>
        <v>100</v>
      </c>
      <c r="O39" s="149"/>
      <c r="P39" s="149">
        <f t="shared" si="15"/>
        <v>0</v>
      </c>
      <c r="Q39" s="150">
        <f t="shared" si="16"/>
        <v>0</v>
      </c>
      <c r="R39" s="176">
        <f t="shared" si="17"/>
        <v>0</v>
      </c>
      <c r="S39" s="173">
        <f t="shared" si="9"/>
        <v>0</v>
      </c>
      <c r="T39" s="174">
        <f t="shared" si="13"/>
        <v>0</v>
      </c>
      <c r="V39" s="189">
        <f>N39</f>
        <v>100</v>
      </c>
      <c r="W39" s="154">
        <f t="shared" si="18"/>
        <v>0</v>
      </c>
      <c r="X39" s="155">
        <f t="shared" si="19"/>
        <v>0</v>
      </c>
    </row>
    <row r="40" spans="1:24" ht="13.5" thickBot="1">
      <c r="A40" s="220"/>
      <c r="B40" s="352" t="s">
        <v>52</v>
      </c>
      <c r="C40" s="352"/>
      <c r="D40" s="352"/>
      <c r="E40" s="350">
        <v>0</v>
      </c>
      <c r="F40" s="350">
        <v>0</v>
      </c>
      <c r="G40" s="351">
        <v>0</v>
      </c>
      <c r="H40" s="64"/>
      <c r="I40" s="99"/>
      <c r="J40" s="106">
        <f>SUM(J33:J39)</f>
        <v>0</v>
      </c>
      <c r="K40" s="34">
        <f>K39-K32</f>
        <v>0</v>
      </c>
      <c r="L40" s="170"/>
      <c r="N40" s="190" t="str">
        <f t="shared" si="8"/>
        <v>Subtotal - remainder not claimable under WCaG</v>
      </c>
      <c r="O40" s="191">
        <f>SUM(O33:O39)</f>
        <v>0</v>
      </c>
      <c r="P40" s="191">
        <f>SUM(P33:P39)</f>
        <v>0</v>
      </c>
      <c r="Q40" s="191">
        <f>SUM(Q33:Q39)</f>
        <v>0</v>
      </c>
      <c r="R40" s="192">
        <f>SUM(R33:R39)</f>
        <v>0</v>
      </c>
      <c r="S40" s="183">
        <f>SUM(S33:S39)</f>
        <v>0</v>
      </c>
      <c r="T40" s="184">
        <f>T39</f>
        <v>0</v>
      </c>
      <c r="V40" s="180" t="s">
        <v>51</v>
      </c>
      <c r="W40" s="181">
        <f>SUM(W33:W39)</f>
        <v>0</v>
      </c>
      <c r="X40" s="193">
        <f>X39</f>
        <v>0</v>
      </c>
    </row>
    <row r="41" spans="1:24" ht="13.5" thickBot="1">
      <c r="A41" s="220"/>
      <c r="B41" s="353" t="s">
        <v>53</v>
      </c>
      <c r="C41" s="354"/>
      <c r="D41" s="355"/>
      <c r="E41" s="356">
        <v>0</v>
      </c>
      <c r="F41" s="356">
        <v>0</v>
      </c>
      <c r="G41" s="357">
        <v>0</v>
      </c>
      <c r="H41" s="64"/>
      <c r="I41" s="99"/>
      <c r="J41" s="106">
        <f>J32+J40</f>
        <v>0</v>
      </c>
      <c r="K41" s="34">
        <f>K39</f>
        <v>0</v>
      </c>
      <c r="L41" s="170"/>
      <c r="N41" s="194" t="s">
        <v>21</v>
      </c>
      <c r="O41" s="195">
        <f>O32+O40</f>
        <v>0</v>
      </c>
      <c r="P41" s="195">
        <f>P32+P40</f>
        <v>0</v>
      </c>
      <c r="Q41" s="195">
        <f>Q32+Q40</f>
        <v>0</v>
      </c>
      <c r="R41" s="196">
        <f>R32+R40</f>
        <v>0</v>
      </c>
      <c r="S41" s="197">
        <f>S32+S40</f>
        <v>0</v>
      </c>
      <c r="T41" s="198">
        <f>T40</f>
        <v>0</v>
      </c>
      <c r="V41" s="199" t="s">
        <v>21</v>
      </c>
      <c r="W41" s="200">
        <f>W32+W40</f>
        <v>0</v>
      </c>
      <c r="X41" s="201">
        <f>X39</f>
        <v>0</v>
      </c>
    </row>
    <row r="42" spans="1:12" ht="13.5" thickBot="1">
      <c r="A42" s="220"/>
      <c r="B42" s="123" t="s">
        <v>54</v>
      </c>
      <c r="C42" s="133"/>
      <c r="D42" s="133"/>
      <c r="E42" s="133"/>
      <c r="F42" s="133"/>
      <c r="G42" s="134"/>
      <c r="H42" s="30"/>
      <c r="I42" s="112"/>
      <c r="J42" s="30"/>
      <c r="L42" s="170"/>
    </row>
    <row r="43" spans="1:24" ht="39.75" thickBot="1" thickTop="1">
      <c r="A43" s="220"/>
      <c r="B43" s="132" t="s">
        <v>137</v>
      </c>
      <c r="C43" s="133"/>
      <c r="D43" s="133"/>
      <c r="E43" s="133"/>
      <c r="F43" s="133"/>
      <c r="G43" s="134"/>
      <c r="H43" s="30"/>
      <c r="I43" s="112"/>
      <c r="J43" s="30"/>
      <c r="N43" s="165" t="s">
        <v>59</v>
      </c>
      <c r="O43" s="166" t="s">
        <v>55</v>
      </c>
      <c r="P43" s="166" t="s">
        <v>56</v>
      </c>
      <c r="Q43" s="166" t="s">
        <v>33</v>
      </c>
      <c r="R43" s="167" t="s">
        <v>57</v>
      </c>
      <c r="S43" s="168" t="s">
        <v>73</v>
      </c>
      <c r="T43" s="169" t="s">
        <v>74</v>
      </c>
      <c r="V43" s="145" t="s">
        <v>59</v>
      </c>
      <c r="W43" s="146" t="s">
        <v>71</v>
      </c>
      <c r="X43" s="147" t="s">
        <v>72</v>
      </c>
    </row>
    <row r="44" spans="1:24" ht="57.75" customHeight="1" thickBot="1">
      <c r="A44" s="220"/>
      <c r="B44" s="341" t="s">
        <v>48</v>
      </c>
      <c r="C44" s="342" t="s">
        <v>49</v>
      </c>
      <c r="D44" s="342" t="s">
        <v>50</v>
      </c>
      <c r="E44" s="342" t="s">
        <v>113</v>
      </c>
      <c r="F44" s="342" t="s">
        <v>114</v>
      </c>
      <c r="G44" s="343" t="s">
        <v>115</v>
      </c>
      <c r="H44" s="60" t="s">
        <v>63</v>
      </c>
      <c r="I44" s="96"/>
      <c r="J44" s="60" t="s">
        <v>79</v>
      </c>
      <c r="K44" s="36" t="s">
        <v>78</v>
      </c>
      <c r="N44" s="171">
        <v>0</v>
      </c>
      <c r="O44" s="149">
        <f>0.06*G61</f>
        <v>0</v>
      </c>
      <c r="P44" s="149"/>
      <c r="Q44" s="150">
        <v>0</v>
      </c>
      <c r="R44" s="172">
        <f>R$2</f>
        <v>0</v>
      </c>
      <c r="S44" s="173">
        <f aca="true" t="shared" si="20" ref="S44:S51">SUM(O44:R44)</f>
        <v>0</v>
      </c>
      <c r="T44" s="174">
        <f>S44</f>
        <v>0</v>
      </c>
      <c r="V44" s="148">
        <f>N44</f>
        <v>0</v>
      </c>
      <c r="W44" s="154">
        <f>-S44</f>
        <v>0</v>
      </c>
      <c r="X44" s="155">
        <f>-S44</f>
        <v>0</v>
      </c>
    </row>
    <row r="45" spans="1:24" ht="12.75">
      <c r="A45" s="220"/>
      <c r="B45" s="327">
        <v>5</v>
      </c>
      <c r="C45" s="328"/>
      <c r="D45" s="328"/>
      <c r="E45" s="329">
        <v>0</v>
      </c>
      <c r="F45" s="329">
        <v>0</v>
      </c>
      <c r="G45" s="330">
        <v>0</v>
      </c>
      <c r="H45" s="221">
        <v>10</v>
      </c>
      <c r="I45" s="222"/>
      <c r="J45" s="107">
        <f aca="true" t="shared" si="21" ref="J45:J51">G45*G$2</f>
        <v>0</v>
      </c>
      <c r="K45" s="175">
        <f>SUM(J$45:J45)</f>
        <v>0</v>
      </c>
      <c r="N45" s="171">
        <f aca="true" t="shared" si="22" ref="N45:N60">B45</f>
        <v>5</v>
      </c>
      <c r="O45" s="149"/>
      <c r="P45" s="149">
        <f aca="true" t="shared" si="23" ref="P45:P51">G45*0.03</f>
        <v>0</v>
      </c>
      <c r="Q45" s="150">
        <f>Q3</f>
        <v>0</v>
      </c>
      <c r="R45" s="176">
        <f>R$3</f>
        <v>0</v>
      </c>
      <c r="S45" s="173">
        <f t="shared" si="20"/>
        <v>0</v>
      </c>
      <c r="T45" s="174">
        <f aca="true" t="shared" si="24" ref="T45:T51">T44+S45</f>
        <v>0</v>
      </c>
      <c r="V45" s="148">
        <f>N45</f>
        <v>5</v>
      </c>
      <c r="W45" s="154">
        <f aca="true" t="shared" si="25" ref="W45:X51">J45-S45</f>
        <v>0</v>
      </c>
      <c r="X45" s="155">
        <f t="shared" si="25"/>
        <v>0</v>
      </c>
    </row>
    <row r="46" spans="1:24" ht="12.75">
      <c r="A46" s="220"/>
      <c r="B46" s="331">
        <v>10</v>
      </c>
      <c r="C46" s="332"/>
      <c r="D46" s="332"/>
      <c r="E46" s="333">
        <v>0</v>
      </c>
      <c r="F46" s="333">
        <v>0</v>
      </c>
      <c r="G46" s="334">
        <v>0</v>
      </c>
      <c r="H46" s="223">
        <v>10</v>
      </c>
      <c r="I46" s="222"/>
      <c r="J46" s="108">
        <f t="shared" si="21"/>
        <v>0</v>
      </c>
      <c r="K46" s="177">
        <f>SUM(J$45:J46)</f>
        <v>0</v>
      </c>
      <c r="N46" s="171">
        <f t="shared" si="22"/>
        <v>10</v>
      </c>
      <c r="O46" s="149"/>
      <c r="P46" s="149">
        <f t="shared" si="23"/>
        <v>0</v>
      </c>
      <c r="Q46" s="150">
        <f aca="true" t="shared" si="26" ref="Q46:Q51">Q$4</f>
        <v>0</v>
      </c>
      <c r="R46" s="176">
        <f>$R$4</f>
        <v>0</v>
      </c>
      <c r="S46" s="173">
        <f t="shared" si="20"/>
        <v>0</v>
      </c>
      <c r="T46" s="174">
        <f t="shared" si="24"/>
        <v>0</v>
      </c>
      <c r="V46" s="148">
        <f>N46</f>
        <v>10</v>
      </c>
      <c r="W46" s="154">
        <f t="shared" si="25"/>
        <v>0</v>
      </c>
      <c r="X46" s="155">
        <f t="shared" si="25"/>
        <v>0</v>
      </c>
    </row>
    <row r="47" spans="1:24" ht="12.75">
      <c r="A47" s="220"/>
      <c r="B47" s="331">
        <v>15</v>
      </c>
      <c r="C47" s="332"/>
      <c r="D47" s="332"/>
      <c r="E47" s="333">
        <v>0</v>
      </c>
      <c r="F47" s="333">
        <v>0</v>
      </c>
      <c r="G47" s="334">
        <v>0</v>
      </c>
      <c r="H47" s="223">
        <v>10</v>
      </c>
      <c r="I47" s="222"/>
      <c r="J47" s="108">
        <f t="shared" si="21"/>
        <v>0</v>
      </c>
      <c r="K47" s="177">
        <f>SUM(J$45:J47)</f>
        <v>0</v>
      </c>
      <c r="N47" s="171">
        <f t="shared" si="22"/>
        <v>15</v>
      </c>
      <c r="O47" s="149"/>
      <c r="P47" s="149">
        <f t="shared" si="23"/>
        <v>0</v>
      </c>
      <c r="Q47" s="150">
        <f t="shared" si="26"/>
        <v>0</v>
      </c>
      <c r="R47" s="176">
        <f>R$4</f>
        <v>0</v>
      </c>
      <c r="S47" s="173">
        <f t="shared" si="20"/>
        <v>0</v>
      </c>
      <c r="T47" s="174">
        <f t="shared" si="24"/>
        <v>0</v>
      </c>
      <c r="V47" s="148">
        <f>N47</f>
        <v>15</v>
      </c>
      <c r="W47" s="154">
        <f t="shared" si="25"/>
        <v>0</v>
      </c>
      <c r="X47" s="155">
        <f t="shared" si="25"/>
        <v>0</v>
      </c>
    </row>
    <row r="48" spans="1:24" ht="12.75">
      <c r="A48" s="220"/>
      <c r="B48" s="331">
        <v>20</v>
      </c>
      <c r="C48" s="332"/>
      <c r="D48" s="332"/>
      <c r="E48" s="333">
        <v>0</v>
      </c>
      <c r="F48" s="333">
        <v>0</v>
      </c>
      <c r="G48" s="334">
        <v>0</v>
      </c>
      <c r="H48" s="223">
        <v>10</v>
      </c>
      <c r="I48" s="222"/>
      <c r="J48" s="108">
        <f t="shared" si="21"/>
        <v>0</v>
      </c>
      <c r="K48" s="177">
        <f>SUM(J$45:J48)</f>
        <v>0</v>
      </c>
      <c r="N48" s="171">
        <f t="shared" si="22"/>
        <v>20</v>
      </c>
      <c r="O48" s="149"/>
      <c r="P48" s="149">
        <f t="shared" si="23"/>
        <v>0</v>
      </c>
      <c r="Q48" s="150">
        <f t="shared" si="26"/>
        <v>0</v>
      </c>
      <c r="R48" s="176">
        <f>R$4</f>
        <v>0</v>
      </c>
      <c r="S48" s="173">
        <f t="shared" si="20"/>
        <v>0</v>
      </c>
      <c r="T48" s="174">
        <f t="shared" si="24"/>
        <v>0</v>
      </c>
      <c r="V48" s="148">
        <f>N48</f>
        <v>20</v>
      </c>
      <c r="W48" s="154">
        <f t="shared" si="25"/>
        <v>0</v>
      </c>
      <c r="X48" s="155">
        <f t="shared" si="25"/>
        <v>0</v>
      </c>
    </row>
    <row r="49" spans="1:24" ht="12.75">
      <c r="A49" s="220"/>
      <c r="B49" s="331">
        <v>25</v>
      </c>
      <c r="C49" s="332"/>
      <c r="D49" s="332"/>
      <c r="E49" s="333">
        <v>0</v>
      </c>
      <c r="F49" s="333">
        <v>0</v>
      </c>
      <c r="G49" s="334">
        <v>0</v>
      </c>
      <c r="H49" s="223">
        <v>10</v>
      </c>
      <c r="I49" s="222"/>
      <c r="J49" s="108">
        <f t="shared" si="21"/>
        <v>0</v>
      </c>
      <c r="K49" s="177">
        <f>SUM(J$45:J49)</f>
        <v>0</v>
      </c>
      <c r="N49" s="171">
        <f t="shared" si="22"/>
        <v>25</v>
      </c>
      <c r="O49" s="149"/>
      <c r="P49" s="149">
        <f t="shared" si="23"/>
        <v>0</v>
      </c>
      <c r="Q49" s="150">
        <f t="shared" si="26"/>
        <v>0</v>
      </c>
      <c r="R49" s="176">
        <f>R$4</f>
        <v>0</v>
      </c>
      <c r="S49" s="173">
        <f t="shared" si="20"/>
        <v>0</v>
      </c>
      <c r="T49" s="174">
        <f t="shared" si="24"/>
        <v>0</v>
      </c>
      <c r="V49" s="148">
        <f aca="true" t="shared" si="27" ref="V49:V58">N49</f>
        <v>25</v>
      </c>
      <c r="W49" s="154">
        <f t="shared" si="25"/>
        <v>0</v>
      </c>
      <c r="X49" s="155">
        <f t="shared" si="25"/>
        <v>0</v>
      </c>
    </row>
    <row r="50" spans="1:24" ht="12.75">
      <c r="A50" s="220"/>
      <c r="B50" s="331">
        <v>30</v>
      </c>
      <c r="C50" s="332"/>
      <c r="D50" s="332"/>
      <c r="E50" s="333">
        <v>0</v>
      </c>
      <c r="F50" s="333">
        <v>0</v>
      </c>
      <c r="G50" s="334">
        <v>0</v>
      </c>
      <c r="H50" s="223">
        <v>10</v>
      </c>
      <c r="I50" s="222"/>
      <c r="J50" s="108">
        <f t="shared" si="21"/>
        <v>0</v>
      </c>
      <c r="K50" s="177">
        <f>SUM(J$45:J50)</f>
        <v>0</v>
      </c>
      <c r="N50" s="171">
        <f t="shared" si="22"/>
        <v>30</v>
      </c>
      <c r="O50" s="149"/>
      <c r="P50" s="149">
        <f t="shared" si="23"/>
        <v>0</v>
      </c>
      <c r="Q50" s="150">
        <f t="shared" si="26"/>
        <v>0</v>
      </c>
      <c r="R50" s="176">
        <f>R$4</f>
        <v>0</v>
      </c>
      <c r="S50" s="173">
        <f t="shared" si="20"/>
        <v>0</v>
      </c>
      <c r="T50" s="174">
        <f t="shared" si="24"/>
        <v>0</v>
      </c>
      <c r="V50" s="148">
        <f t="shared" si="27"/>
        <v>30</v>
      </c>
      <c r="W50" s="154">
        <f t="shared" si="25"/>
        <v>0</v>
      </c>
      <c r="X50" s="155">
        <f t="shared" si="25"/>
        <v>0</v>
      </c>
    </row>
    <row r="51" spans="1:24" ht="13.5" thickBot="1">
      <c r="A51" s="220"/>
      <c r="B51" s="344">
        <v>35</v>
      </c>
      <c r="C51" s="338"/>
      <c r="D51" s="345"/>
      <c r="E51" s="346">
        <v>0</v>
      </c>
      <c r="F51" s="346">
        <v>0</v>
      </c>
      <c r="G51" s="340">
        <v>0</v>
      </c>
      <c r="H51" s="224">
        <v>10</v>
      </c>
      <c r="I51" s="222"/>
      <c r="J51" s="108">
        <f t="shared" si="21"/>
        <v>0</v>
      </c>
      <c r="K51" s="188">
        <f>SUM(J$45:J51)</f>
        <v>0</v>
      </c>
      <c r="N51" s="171">
        <f t="shared" si="22"/>
        <v>35</v>
      </c>
      <c r="O51" s="149"/>
      <c r="P51" s="149">
        <f t="shared" si="23"/>
        <v>0</v>
      </c>
      <c r="Q51" s="150">
        <f t="shared" si="26"/>
        <v>0</v>
      </c>
      <c r="R51" s="176">
        <f>R$4</f>
        <v>0</v>
      </c>
      <c r="S51" s="173">
        <f t="shared" si="20"/>
        <v>0</v>
      </c>
      <c r="T51" s="174">
        <f t="shared" si="24"/>
        <v>0</v>
      </c>
      <c r="V51" s="148">
        <f t="shared" si="27"/>
        <v>35</v>
      </c>
      <c r="W51" s="154">
        <f t="shared" si="25"/>
        <v>0</v>
      </c>
      <c r="X51" s="155">
        <f t="shared" si="25"/>
        <v>0</v>
      </c>
    </row>
    <row r="52" spans="1:24" ht="13.5" thickBot="1">
      <c r="A52" s="220"/>
      <c r="B52" s="347" t="s">
        <v>51</v>
      </c>
      <c r="C52" s="358"/>
      <c r="D52" s="358"/>
      <c r="E52" s="359">
        <v>0</v>
      </c>
      <c r="F52" s="359">
        <v>0</v>
      </c>
      <c r="G52" s="360">
        <v>0</v>
      </c>
      <c r="H52" s="63"/>
      <c r="I52" s="98"/>
      <c r="J52" s="106">
        <f>SUM(J45:J51)</f>
        <v>0</v>
      </c>
      <c r="K52" s="34">
        <f>K51</f>
        <v>0</v>
      </c>
      <c r="N52" s="180" t="str">
        <f t="shared" si="22"/>
        <v>Subtotal - claimable under WCaG to f/y 2055/56</v>
      </c>
      <c r="O52" s="181">
        <f>SUM(O44:O51)</f>
        <v>0</v>
      </c>
      <c r="P52" s="181">
        <f>SUM(P44:P51)</f>
        <v>0</v>
      </c>
      <c r="Q52" s="181">
        <f>SUM(Q44:Q51)</f>
        <v>0</v>
      </c>
      <c r="R52" s="182">
        <f>SUM(R44:R51)</f>
        <v>0</v>
      </c>
      <c r="S52" s="182">
        <f>SUM(S44:S51)</f>
        <v>0</v>
      </c>
      <c r="T52" s="184">
        <f>T51</f>
        <v>0</v>
      </c>
      <c r="V52" s="185" t="str">
        <f t="shared" si="27"/>
        <v>Subtotal - claimable under WCaG to f/y 2055/56</v>
      </c>
      <c r="W52" s="186">
        <f>SUM(W44:W51)</f>
        <v>0</v>
      </c>
      <c r="X52" s="187">
        <f>X51</f>
        <v>0</v>
      </c>
    </row>
    <row r="53" spans="1:24" ht="12.75">
      <c r="A53" s="220"/>
      <c r="B53" s="361">
        <v>40</v>
      </c>
      <c r="C53" s="362"/>
      <c r="D53" s="362"/>
      <c r="E53" s="363">
        <v>0</v>
      </c>
      <c r="F53" s="363">
        <v>0</v>
      </c>
      <c r="G53" s="364">
        <v>0</v>
      </c>
      <c r="H53" s="221">
        <v>10</v>
      </c>
      <c r="I53" s="222"/>
      <c r="J53" s="108">
        <f aca="true" t="shared" si="28" ref="J53:J59">G53*G$2</f>
        <v>0</v>
      </c>
      <c r="K53" s="175">
        <f>$K$52+SUM(J$53:J53)</f>
        <v>0</v>
      </c>
      <c r="N53" s="171">
        <f t="shared" si="22"/>
        <v>40</v>
      </c>
      <c r="O53" s="149"/>
      <c r="P53" s="149">
        <f>IF(N53&lt;=$X$2,G53*0.03,0)</f>
        <v>0</v>
      </c>
      <c r="Q53" s="150">
        <f>IF(N53&lt;=$X$2,Q$4,0)</f>
        <v>0</v>
      </c>
      <c r="R53" s="176">
        <f>IF(N53&lt;=$X$2,R$4,0)</f>
        <v>0</v>
      </c>
      <c r="S53" s="173">
        <f aca="true" t="shared" si="29" ref="S53:S59">SUM(O53:R53)</f>
        <v>0</v>
      </c>
      <c r="T53" s="174">
        <f>T51+S53</f>
        <v>0</v>
      </c>
      <c r="V53" s="148">
        <f t="shared" si="27"/>
        <v>40</v>
      </c>
      <c r="W53" s="154">
        <f>IF(N53&lt;=$X$2,J53-S53,0)</f>
        <v>0</v>
      </c>
      <c r="X53" s="155">
        <f>IF(N53&lt;=$X$2,K53-T53,0)</f>
        <v>0</v>
      </c>
    </row>
    <row r="54" spans="1:24" ht="12.75">
      <c r="A54" s="220"/>
      <c r="B54" s="361">
        <v>50</v>
      </c>
      <c r="C54" s="362"/>
      <c r="D54" s="362"/>
      <c r="E54" s="363">
        <v>0</v>
      </c>
      <c r="F54" s="363">
        <v>0</v>
      </c>
      <c r="G54" s="364">
        <v>0</v>
      </c>
      <c r="H54" s="223">
        <v>10</v>
      </c>
      <c r="I54" s="222"/>
      <c r="J54" s="108">
        <f t="shared" si="28"/>
        <v>0</v>
      </c>
      <c r="K54" s="177">
        <f>$K$52+SUM(J$53:J54)</f>
        <v>0</v>
      </c>
      <c r="N54" s="171">
        <f t="shared" si="22"/>
        <v>50</v>
      </c>
      <c r="O54" s="149"/>
      <c r="P54" s="149">
        <f aca="true" t="shared" si="30" ref="P54:P59">IF(N54&lt;=$X$2,G54*0.03,0)</f>
        <v>0</v>
      </c>
      <c r="Q54" s="150">
        <f aca="true" t="shared" si="31" ref="Q54:Q59">IF(N54&lt;=$X$2,Q$4,0)</f>
        <v>0</v>
      </c>
      <c r="R54" s="176">
        <f aca="true" t="shared" si="32" ref="R54:R59">IF(N54&lt;=$X$2,R$4,0)</f>
        <v>0</v>
      </c>
      <c r="S54" s="173">
        <f t="shared" si="29"/>
        <v>0</v>
      </c>
      <c r="T54" s="174">
        <f aca="true" t="shared" si="33" ref="T54:T59">T53+S54</f>
        <v>0</v>
      </c>
      <c r="V54" s="148">
        <f t="shared" si="27"/>
        <v>50</v>
      </c>
      <c r="W54" s="154">
        <f aca="true" t="shared" si="34" ref="W54:W59">IF(N54&lt;=$X$2,J54-S54,0)</f>
        <v>0</v>
      </c>
      <c r="X54" s="155">
        <f aca="true" t="shared" si="35" ref="X54:X59">IF(N54&lt;=$X$2,K54-T54,0)</f>
        <v>0</v>
      </c>
    </row>
    <row r="55" spans="1:24" ht="12.75">
      <c r="A55" s="220"/>
      <c r="B55" s="361">
        <v>60</v>
      </c>
      <c r="C55" s="362"/>
      <c r="D55" s="362"/>
      <c r="E55" s="363">
        <v>0</v>
      </c>
      <c r="F55" s="363">
        <v>0</v>
      </c>
      <c r="G55" s="364">
        <v>0</v>
      </c>
      <c r="H55" s="223">
        <v>10</v>
      </c>
      <c r="I55" s="222"/>
      <c r="J55" s="108">
        <f t="shared" si="28"/>
        <v>0</v>
      </c>
      <c r="K55" s="177">
        <f>$K$52+SUM(J$53:J55)</f>
        <v>0</v>
      </c>
      <c r="N55" s="171">
        <f t="shared" si="22"/>
        <v>60</v>
      </c>
      <c r="O55" s="149"/>
      <c r="P55" s="149">
        <f t="shared" si="30"/>
        <v>0</v>
      </c>
      <c r="Q55" s="150">
        <f t="shared" si="31"/>
        <v>0</v>
      </c>
      <c r="R55" s="176">
        <f t="shared" si="32"/>
        <v>0</v>
      </c>
      <c r="S55" s="173">
        <f t="shared" si="29"/>
        <v>0</v>
      </c>
      <c r="T55" s="174">
        <f t="shared" si="33"/>
        <v>0</v>
      </c>
      <c r="V55" s="148">
        <f t="shared" si="27"/>
        <v>60</v>
      </c>
      <c r="W55" s="154">
        <f t="shared" si="34"/>
        <v>0</v>
      </c>
      <c r="X55" s="155">
        <f t="shared" si="35"/>
        <v>0</v>
      </c>
    </row>
    <row r="56" spans="1:24" ht="12.75">
      <c r="A56" s="220"/>
      <c r="B56" s="361">
        <v>70</v>
      </c>
      <c r="C56" s="362"/>
      <c r="D56" s="362"/>
      <c r="E56" s="363">
        <v>0</v>
      </c>
      <c r="F56" s="363">
        <v>0</v>
      </c>
      <c r="G56" s="364">
        <v>0</v>
      </c>
      <c r="H56" s="223">
        <v>10</v>
      </c>
      <c r="I56" s="222"/>
      <c r="J56" s="108">
        <f t="shared" si="28"/>
        <v>0</v>
      </c>
      <c r="K56" s="177">
        <f>$K$52+SUM(J$53:J56)</f>
        <v>0</v>
      </c>
      <c r="N56" s="171">
        <f t="shared" si="22"/>
        <v>70</v>
      </c>
      <c r="O56" s="149"/>
      <c r="P56" s="149">
        <f t="shared" si="30"/>
        <v>0</v>
      </c>
      <c r="Q56" s="150">
        <f t="shared" si="31"/>
        <v>0</v>
      </c>
      <c r="R56" s="176">
        <f t="shared" si="32"/>
        <v>0</v>
      </c>
      <c r="S56" s="173">
        <f t="shared" si="29"/>
        <v>0</v>
      </c>
      <c r="T56" s="174">
        <f t="shared" si="33"/>
        <v>0</v>
      </c>
      <c r="V56" s="148">
        <f t="shared" si="27"/>
        <v>70</v>
      </c>
      <c r="W56" s="154">
        <f t="shared" si="34"/>
        <v>0</v>
      </c>
      <c r="X56" s="155">
        <f t="shared" si="35"/>
        <v>0</v>
      </c>
    </row>
    <row r="57" spans="1:24" ht="12.75">
      <c r="A57" s="220"/>
      <c r="B57" s="361">
        <v>80</v>
      </c>
      <c r="C57" s="362"/>
      <c r="D57" s="362"/>
      <c r="E57" s="363">
        <v>0</v>
      </c>
      <c r="F57" s="363">
        <v>0</v>
      </c>
      <c r="G57" s="364">
        <v>0</v>
      </c>
      <c r="H57" s="223">
        <v>10</v>
      </c>
      <c r="I57" s="222"/>
      <c r="J57" s="108">
        <f t="shared" si="28"/>
        <v>0</v>
      </c>
      <c r="K57" s="177">
        <f>$K$52+SUM(J$53:J57)</f>
        <v>0</v>
      </c>
      <c r="N57" s="171">
        <f t="shared" si="22"/>
        <v>80</v>
      </c>
      <c r="O57" s="149"/>
      <c r="P57" s="149">
        <f t="shared" si="30"/>
        <v>0</v>
      </c>
      <c r="Q57" s="150">
        <f t="shared" si="31"/>
        <v>0</v>
      </c>
      <c r="R57" s="176">
        <f t="shared" si="32"/>
        <v>0</v>
      </c>
      <c r="S57" s="173">
        <f t="shared" si="29"/>
        <v>0</v>
      </c>
      <c r="T57" s="174">
        <f t="shared" si="33"/>
        <v>0</v>
      </c>
      <c r="V57" s="148">
        <f t="shared" si="27"/>
        <v>80</v>
      </c>
      <c r="W57" s="154">
        <f t="shared" si="34"/>
        <v>0</v>
      </c>
      <c r="X57" s="155">
        <f t="shared" si="35"/>
        <v>0</v>
      </c>
    </row>
    <row r="58" spans="1:24" ht="12.75">
      <c r="A58" s="220"/>
      <c r="B58" s="365">
        <v>90</v>
      </c>
      <c r="C58" s="362"/>
      <c r="D58" s="362"/>
      <c r="E58" s="366">
        <v>0</v>
      </c>
      <c r="F58" s="366">
        <v>0</v>
      </c>
      <c r="G58" s="364">
        <v>0</v>
      </c>
      <c r="H58" s="223">
        <v>10</v>
      </c>
      <c r="I58" s="222"/>
      <c r="J58" s="108">
        <f t="shared" si="28"/>
        <v>0</v>
      </c>
      <c r="K58" s="177">
        <f>$K$52+SUM(J$53:J58)</f>
        <v>0</v>
      </c>
      <c r="N58" s="171">
        <f t="shared" si="22"/>
        <v>90</v>
      </c>
      <c r="O58" s="149"/>
      <c r="P58" s="149">
        <f t="shared" si="30"/>
        <v>0</v>
      </c>
      <c r="Q58" s="150">
        <f t="shared" si="31"/>
        <v>0</v>
      </c>
      <c r="R58" s="176">
        <f t="shared" si="32"/>
        <v>0</v>
      </c>
      <c r="S58" s="173">
        <f t="shared" si="29"/>
        <v>0</v>
      </c>
      <c r="T58" s="174">
        <f t="shared" si="33"/>
        <v>0</v>
      </c>
      <c r="V58" s="148">
        <f t="shared" si="27"/>
        <v>90</v>
      </c>
      <c r="W58" s="154">
        <f t="shared" si="34"/>
        <v>0</v>
      </c>
      <c r="X58" s="155">
        <f t="shared" si="35"/>
        <v>0</v>
      </c>
    </row>
    <row r="59" spans="1:24" ht="13.5" thickBot="1">
      <c r="A59" s="220"/>
      <c r="B59" s="367">
        <v>100</v>
      </c>
      <c r="C59" s="368"/>
      <c r="D59" s="368"/>
      <c r="E59" s="369">
        <v>0</v>
      </c>
      <c r="F59" s="369">
        <v>0</v>
      </c>
      <c r="G59" s="370">
        <v>0</v>
      </c>
      <c r="H59" s="224">
        <v>10</v>
      </c>
      <c r="I59" s="222"/>
      <c r="J59" s="108">
        <f t="shared" si="28"/>
        <v>0</v>
      </c>
      <c r="K59" s="188">
        <f>$K$52+SUM(J$53:J59)</f>
        <v>0</v>
      </c>
      <c r="N59" s="171">
        <f t="shared" si="22"/>
        <v>100</v>
      </c>
      <c r="O59" s="149"/>
      <c r="P59" s="149">
        <f t="shared" si="30"/>
        <v>0</v>
      </c>
      <c r="Q59" s="150">
        <f t="shared" si="31"/>
        <v>0</v>
      </c>
      <c r="R59" s="176">
        <f t="shared" si="32"/>
        <v>0</v>
      </c>
      <c r="S59" s="173">
        <f t="shared" si="29"/>
        <v>0</v>
      </c>
      <c r="T59" s="174">
        <f t="shared" si="33"/>
        <v>0</v>
      </c>
      <c r="V59" s="202">
        <f>N59</f>
        <v>100</v>
      </c>
      <c r="W59" s="154">
        <f t="shared" si="34"/>
        <v>0</v>
      </c>
      <c r="X59" s="155">
        <f t="shared" si="35"/>
        <v>0</v>
      </c>
    </row>
    <row r="60" spans="1:24" ht="13.5" thickBot="1">
      <c r="A60" s="220"/>
      <c r="B60" s="352" t="s">
        <v>52</v>
      </c>
      <c r="C60" s="352"/>
      <c r="D60" s="347"/>
      <c r="E60" s="371">
        <v>0</v>
      </c>
      <c r="F60" s="371">
        <v>0</v>
      </c>
      <c r="G60" s="372">
        <v>0</v>
      </c>
      <c r="H60" s="63"/>
      <c r="I60" s="98"/>
      <c r="J60" s="106">
        <f>SUM(J53:J59)</f>
        <v>0</v>
      </c>
      <c r="K60" s="34">
        <f>K59-K52</f>
        <v>0</v>
      </c>
      <c r="N60" s="190" t="str">
        <f t="shared" si="22"/>
        <v>Subtotal - remainder not claimable under WCaG</v>
      </c>
      <c r="O60" s="191">
        <f>SUM(O53:O59)</f>
        <v>0</v>
      </c>
      <c r="P60" s="191">
        <f>SUM(P53:P59)</f>
        <v>0</v>
      </c>
      <c r="Q60" s="191">
        <f>SUM(Q53:Q59)</f>
        <v>0</v>
      </c>
      <c r="R60" s="192">
        <f>SUM(R53:R59)</f>
        <v>0</v>
      </c>
      <c r="S60" s="192">
        <f>SUM(S53:S59)</f>
        <v>0</v>
      </c>
      <c r="T60" s="203">
        <f>T59</f>
        <v>0</v>
      </c>
      <c r="V60" s="180" t="s">
        <v>51</v>
      </c>
      <c r="W60" s="181">
        <f>SUM(W53:W59)</f>
        <v>0</v>
      </c>
      <c r="X60" s="193">
        <f>X59</f>
        <v>0</v>
      </c>
    </row>
    <row r="61" spans="1:24" ht="13.5" thickBot="1">
      <c r="A61" s="220"/>
      <c r="B61" s="353" t="s">
        <v>53</v>
      </c>
      <c r="C61" s="373"/>
      <c r="D61" s="373"/>
      <c r="E61" s="374">
        <v>0</v>
      </c>
      <c r="F61" s="374">
        <v>0</v>
      </c>
      <c r="G61" s="375">
        <v>0</v>
      </c>
      <c r="H61" s="64"/>
      <c r="I61" s="99"/>
      <c r="J61" s="109">
        <f>J52+J60</f>
        <v>0</v>
      </c>
      <c r="K61" s="39">
        <f>K59</f>
        <v>0</v>
      </c>
      <c r="N61" s="194" t="s">
        <v>21</v>
      </c>
      <c r="O61" s="195">
        <f>O52+O60</f>
        <v>0</v>
      </c>
      <c r="P61" s="195">
        <f>P52+P60</f>
        <v>0</v>
      </c>
      <c r="Q61" s="195">
        <f>Q52+Q60</f>
        <v>0</v>
      </c>
      <c r="R61" s="196">
        <f>R52+R60</f>
        <v>0</v>
      </c>
      <c r="S61" s="196">
        <f>S52+S60</f>
        <v>0</v>
      </c>
      <c r="T61" s="204">
        <f>T59</f>
        <v>0</v>
      </c>
      <c r="V61" s="199" t="s">
        <v>21</v>
      </c>
      <c r="W61" s="200">
        <f>W52+W60</f>
        <v>0</v>
      </c>
      <c r="X61" s="201">
        <f>X59</f>
        <v>0</v>
      </c>
    </row>
    <row r="62" spans="1:9" ht="13.5" thickBot="1">
      <c r="A62" s="226"/>
      <c r="B62" s="227" t="s">
        <v>54</v>
      </c>
      <c r="C62" s="228"/>
      <c r="D62" s="228"/>
      <c r="E62" s="228"/>
      <c r="F62" s="228"/>
      <c r="G62" s="228"/>
      <c r="H62" s="100"/>
      <c r="I62" s="101"/>
    </row>
    <row r="63" ht="12.75">
      <c r="A63" s="52"/>
    </row>
  </sheetData>
  <sheetProtection password="C395" sheet="1"/>
  <conditionalFormatting sqref="K3">
    <cfRule type="containsText" priority="37" dxfId="20" operator="containsText" stopIfTrue="1" text="ERROR">
      <formula>NOT(ISERROR(SEARCH("ERROR",K3)))</formula>
    </cfRule>
  </conditionalFormatting>
  <conditionalFormatting sqref="J33:J39">
    <cfRule type="expression" priority="26" dxfId="0" stopIfTrue="1">
      <formula>AND($C$2="YES",$E$2="10-Yearly")</formula>
    </cfRule>
  </conditionalFormatting>
  <conditionalFormatting sqref="J53">
    <cfRule type="expression" priority="25" dxfId="0" stopIfTrue="1">
      <formula>AND($C$2="YES",$E$2="5-Yearly")</formula>
    </cfRule>
  </conditionalFormatting>
  <conditionalFormatting sqref="J54:J59">
    <cfRule type="expression" priority="24" dxfId="0" stopIfTrue="1">
      <formula>AND($C$2="YES",$E$2="5-Yearly")</formula>
    </cfRule>
  </conditionalFormatting>
  <conditionalFormatting sqref="N12:S23">
    <cfRule type="expression" priority="22" dxfId="0" stopIfTrue="1">
      <formula>$C$2="NO"</formula>
    </cfRule>
  </conditionalFormatting>
  <conditionalFormatting sqref="V12:X23">
    <cfRule type="expression" priority="21" dxfId="0" stopIfTrue="1">
      <formula>$C$2="NO"</formula>
    </cfRule>
  </conditionalFormatting>
  <conditionalFormatting sqref="N27:T31">
    <cfRule type="expression" priority="14" dxfId="0" stopIfTrue="1">
      <formula>AND($C$2="YES",$E$2="10-Yearly")</formula>
    </cfRule>
  </conditionalFormatting>
  <conditionalFormatting sqref="N33:T39">
    <cfRule type="expression" priority="13" dxfId="0" stopIfTrue="1">
      <formula>AND($C$2="YES",$E$2="10-Yearly")</formula>
    </cfRule>
  </conditionalFormatting>
  <conditionalFormatting sqref="V27:X31">
    <cfRule type="expression" priority="12" dxfId="0" stopIfTrue="1">
      <formula>AND($C$2="YES",$E$2="10-Yearly")</formula>
    </cfRule>
  </conditionalFormatting>
  <conditionalFormatting sqref="V33:X39">
    <cfRule type="expression" priority="11" dxfId="0" stopIfTrue="1">
      <formula>AND($C$2="YES",$E$2="10-Yearly")</formula>
    </cfRule>
  </conditionalFormatting>
  <conditionalFormatting sqref="N44:T51">
    <cfRule type="expression" priority="10" dxfId="0" stopIfTrue="1">
      <formula>AND($C$2="YES",$E$2="5-Yearly")</formula>
    </cfRule>
  </conditionalFormatting>
  <conditionalFormatting sqref="N53:T59">
    <cfRule type="expression" priority="9" dxfId="0" stopIfTrue="1">
      <formula>AND($C$2="YES",$E$2="5-Yearly")</formula>
    </cfRule>
  </conditionalFormatting>
  <conditionalFormatting sqref="V44:X51">
    <cfRule type="expression" priority="7" dxfId="0" stopIfTrue="1">
      <formula>AND($C$2="YES",$E$2="5-Yearly")</formula>
    </cfRule>
    <cfRule type="expression" priority="8" dxfId="6" stopIfTrue="1">
      <formula>AND($C$2="YES",$E$2="5-Yearly")</formula>
    </cfRule>
  </conditionalFormatting>
  <conditionalFormatting sqref="V53:X59">
    <cfRule type="expression" priority="6" dxfId="0" stopIfTrue="1">
      <formula>AND($C$2="YES",$E$2="5-Yearly")</formula>
    </cfRule>
  </conditionalFormatting>
  <conditionalFormatting sqref="J13:K23">
    <cfRule type="expression" priority="5" dxfId="0" stopIfTrue="1">
      <formula>$C$2="NO"</formula>
    </cfRule>
  </conditionalFormatting>
  <conditionalFormatting sqref="J28:K31">
    <cfRule type="expression" priority="4" dxfId="0" stopIfTrue="1">
      <formula>AND($C$2="YES",$E$2="10-Yearly")</formula>
    </cfRule>
  </conditionalFormatting>
  <conditionalFormatting sqref="J45:K51">
    <cfRule type="expression" priority="3" dxfId="0" stopIfTrue="1">
      <formula>AND($C$2="YES",$E$2="5-Yearly")</formula>
    </cfRule>
  </conditionalFormatting>
  <conditionalFormatting sqref="K53:K59">
    <cfRule type="expression" priority="2" dxfId="0" stopIfTrue="1">
      <formula>AND($C$2="YES",$E$2="5-Yearly")</formula>
    </cfRule>
  </conditionalFormatting>
  <conditionalFormatting sqref="K33:K39">
    <cfRule type="expression" priority="1" dxfId="0" stopIfTrue="1">
      <formula>AND($C$2="YES",$E$2="10-Yearly")</formula>
    </cfRule>
  </conditionalFormatting>
  <dataValidations count="4">
    <dataValidation type="list" allowBlank="1" showInputMessage="1" showErrorMessage="1" sqref="E6:E7 C2 C7">
      <formula1>"YES, NO"</formula1>
    </dataValidation>
    <dataValidation type="list" allowBlank="1" showInputMessage="1" showErrorMessage="1" sqref="M7:M8 K2 H2:I2">
      <formula1>"UP FRONT, ONCE VERIFIED"</formula1>
    </dataValidation>
    <dataValidation type="list" allowBlank="1" showInputMessage="1" showErrorMessage="1" sqref="E2">
      <formula1>"5-Yearly, 10-Yearly"</formula1>
    </dataValidation>
    <dataValidation type="list" allowBlank="1" showInputMessage="1" showErrorMessage="1" sqref="X2">
      <formula1>"30,35,40,45,50,55,60,65,70,75,80,85,90,95,100"</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Z67"/>
  <sheetViews>
    <sheetView zoomScalePageLayoutView="0" workbookViewId="0" topLeftCell="A1">
      <selection activeCell="E21" sqref="E21"/>
    </sheetView>
  </sheetViews>
  <sheetFormatPr defaultColWidth="9.00390625" defaultRowHeight="12.75"/>
  <cols>
    <col min="1" max="1" width="14.625" style="0" customWidth="1"/>
    <col min="2" max="2" width="27.00390625" style="0" customWidth="1"/>
    <col min="3" max="3" width="13.625" style="0" customWidth="1"/>
    <col min="4" max="103" width="10.625" style="0" customWidth="1"/>
    <col min="104" max="104" width="10.625" style="5" customWidth="1"/>
    <col min="105" max="16384" width="9.00390625" style="5" customWidth="1"/>
  </cols>
  <sheetData>
    <row r="1" spans="1:103" ht="12.75">
      <c r="A1" s="474" t="s">
        <v>0</v>
      </c>
      <c r="B1" s="475"/>
      <c r="C1" s="303"/>
      <c r="D1" s="476" t="s">
        <v>90</v>
      </c>
      <c r="E1" s="476"/>
      <c r="F1" s="476"/>
      <c r="G1" s="477"/>
      <c r="I1" s="94" t="s">
        <v>31</v>
      </c>
      <c r="J1" s="87"/>
      <c r="K1" s="87"/>
      <c r="L1" s="87"/>
      <c r="M1" s="281"/>
      <c r="N1" s="279"/>
      <c r="O1" s="118"/>
      <c r="P1" s="5"/>
      <c r="Q1" s="5"/>
      <c r="R1" s="5"/>
      <c r="S1" s="5"/>
      <c r="T1" s="5"/>
      <c r="U1" s="5"/>
      <c r="V1" s="5"/>
      <c r="W1" s="5"/>
      <c r="X1" s="5"/>
      <c r="Y1" s="5"/>
      <c r="Z1" s="5"/>
      <c r="CW1" s="5"/>
      <c r="CX1" s="5"/>
      <c r="CY1" s="5"/>
    </row>
    <row r="2" spans="1:103" ht="12.75">
      <c r="A2" s="478" t="s">
        <v>143</v>
      </c>
      <c r="B2" s="479"/>
      <c r="C2" s="304"/>
      <c r="D2" s="480" t="s">
        <v>174</v>
      </c>
      <c r="E2" s="480"/>
      <c r="F2" s="480"/>
      <c r="G2" s="481"/>
      <c r="I2" s="283" t="s">
        <v>104</v>
      </c>
      <c r="J2" s="95"/>
      <c r="K2" s="95"/>
      <c r="L2" s="95"/>
      <c r="M2" s="282"/>
      <c r="N2" s="280"/>
      <c r="O2" s="119"/>
      <c r="P2" s="5"/>
      <c r="Q2" s="5"/>
      <c r="R2" s="5"/>
      <c r="S2" s="5"/>
      <c r="T2" s="5"/>
      <c r="U2" s="5"/>
      <c r="V2" s="5"/>
      <c r="W2" s="5"/>
      <c r="X2" s="5"/>
      <c r="Y2" s="5"/>
      <c r="Z2" s="5"/>
      <c r="CW2" s="5"/>
      <c r="CX2" s="5"/>
      <c r="CY2" s="5"/>
    </row>
    <row r="3" spans="1:103" ht="12.75">
      <c r="A3" s="478" t="s">
        <v>2</v>
      </c>
      <c r="B3" s="479"/>
      <c r="C3" s="304"/>
      <c r="D3" s="484">
        <v>44256</v>
      </c>
      <c r="E3" s="484"/>
      <c r="F3" s="484"/>
      <c r="G3" s="485"/>
      <c r="I3" s="89" t="s">
        <v>14</v>
      </c>
      <c r="J3" s="90"/>
      <c r="K3" s="90"/>
      <c r="L3" s="90"/>
      <c r="M3" s="282"/>
      <c r="N3" s="49">
        <v>0.03</v>
      </c>
      <c r="O3" s="5"/>
      <c r="P3" s="5"/>
      <c r="Q3" s="5"/>
      <c r="R3" s="5"/>
      <c r="S3" s="5"/>
      <c r="T3" s="5"/>
      <c r="U3" s="5"/>
      <c r="V3" s="5"/>
      <c r="W3" s="5"/>
      <c r="X3" s="5"/>
      <c r="Y3" s="5"/>
      <c r="Z3" s="5"/>
      <c r="CW3" s="5"/>
      <c r="CX3" s="5"/>
      <c r="CY3" s="5"/>
    </row>
    <row r="4" spans="1:103" ht="12.75">
      <c r="A4" s="478" t="s">
        <v>16</v>
      </c>
      <c r="B4" s="479"/>
      <c r="C4" s="304"/>
      <c r="D4" s="480" t="s">
        <v>83</v>
      </c>
      <c r="E4" s="480"/>
      <c r="F4" s="480"/>
      <c r="G4" s="481"/>
      <c r="I4" s="482" t="s">
        <v>106</v>
      </c>
      <c r="J4" s="483"/>
      <c r="K4" s="483"/>
      <c r="L4" s="483"/>
      <c r="M4" s="470">
        <f>SUM(D63:CZ63)</f>
        <v>0</v>
      </c>
      <c r="N4" s="471"/>
      <c r="O4" s="120"/>
      <c r="P4" s="5"/>
      <c r="Q4" s="5"/>
      <c r="R4" s="5"/>
      <c r="S4" s="12"/>
      <c r="T4" s="120"/>
      <c r="U4" s="5"/>
      <c r="V4" s="5"/>
      <c r="W4" s="5"/>
      <c r="X4" s="5"/>
      <c r="Y4" s="5"/>
      <c r="Z4" s="5"/>
      <c r="CW4" s="5"/>
      <c r="CX4" s="5"/>
      <c r="CY4" s="5"/>
    </row>
    <row r="5" spans="1:103" ht="13.5" thickBot="1">
      <c r="A5" s="478" t="s">
        <v>144</v>
      </c>
      <c r="B5" s="479"/>
      <c r="C5" s="304"/>
      <c r="D5" s="480">
        <v>2021</v>
      </c>
      <c r="E5" s="480"/>
      <c r="F5" s="480"/>
      <c r="G5" s="481"/>
      <c r="I5" s="298" t="s">
        <v>103</v>
      </c>
      <c r="J5" s="88"/>
      <c r="K5" s="88"/>
      <c r="L5" s="88"/>
      <c r="M5" s="472" t="e">
        <f>M4/D6</f>
        <v>#DIV/0!</v>
      </c>
      <c r="N5" s="473"/>
      <c r="O5" s="5"/>
      <c r="P5" s="5"/>
      <c r="Q5" s="5"/>
      <c r="R5" s="5"/>
      <c r="S5" s="5"/>
      <c r="T5" s="5"/>
      <c r="U5" s="5"/>
      <c r="V5" s="5"/>
      <c r="W5" s="5"/>
      <c r="X5" s="5"/>
      <c r="Y5" s="5"/>
      <c r="Z5" s="5"/>
      <c r="CW5" s="5"/>
      <c r="CX5" s="5"/>
      <c r="CY5" s="5"/>
    </row>
    <row r="6" spans="1:103" ht="13.5" thickBot="1">
      <c r="A6" s="492" t="s">
        <v>145</v>
      </c>
      <c r="B6" s="493"/>
      <c r="C6" s="305"/>
      <c r="D6" s="495">
        <v>0</v>
      </c>
      <c r="E6" s="496"/>
      <c r="F6" s="496"/>
      <c r="G6" s="497"/>
      <c r="I6" s="26"/>
      <c r="J6" s="26"/>
      <c r="K6" s="26"/>
      <c r="L6" s="26"/>
      <c r="M6" s="5"/>
      <c r="O6" s="5"/>
      <c r="P6" s="5"/>
      <c r="Q6" s="5"/>
      <c r="R6" s="5"/>
      <c r="S6" s="5"/>
      <c r="T6" s="5"/>
      <c r="U6" s="5"/>
      <c r="V6" s="5"/>
      <c r="W6" s="5"/>
      <c r="X6" s="5"/>
      <c r="Y6" s="5"/>
      <c r="Z6" s="5"/>
      <c r="CW6" s="5"/>
      <c r="CX6" s="5"/>
      <c r="CY6" s="5"/>
    </row>
    <row r="7" spans="1:103" ht="12.75">
      <c r="A7" s="494"/>
      <c r="B7" s="494"/>
      <c r="C7" s="494"/>
      <c r="D7" s="494"/>
      <c r="E7" s="5"/>
      <c r="F7" s="5"/>
      <c r="G7" s="5"/>
      <c r="I7" s="5"/>
      <c r="J7" s="5"/>
      <c r="K7" s="5"/>
      <c r="L7" s="5"/>
      <c r="M7" s="5"/>
      <c r="O7" s="5"/>
      <c r="P7" s="5"/>
      <c r="Q7" s="5"/>
      <c r="R7" s="5"/>
      <c r="S7" s="5"/>
      <c r="T7" s="5"/>
      <c r="U7" s="5"/>
      <c r="V7" s="5"/>
      <c r="W7" s="5"/>
      <c r="X7" s="5"/>
      <c r="Y7" s="5"/>
      <c r="Z7" s="5"/>
      <c r="CW7" s="5"/>
      <c r="CX7" s="5"/>
      <c r="CY7" s="5"/>
    </row>
    <row r="8" spans="1:103" ht="12.75">
      <c r="A8" s="385" t="s">
        <v>142</v>
      </c>
      <c r="B8" s="385"/>
      <c r="C8" s="385"/>
      <c r="D8" s="386"/>
      <c r="F8" s="5"/>
      <c r="G8" s="5"/>
      <c r="I8" s="5"/>
      <c r="J8" s="5"/>
      <c r="K8" s="5"/>
      <c r="L8" s="5"/>
      <c r="M8" s="5"/>
      <c r="N8" s="10"/>
      <c r="O8" s="5"/>
      <c r="P8" s="5"/>
      <c r="Q8" s="5"/>
      <c r="R8" s="5"/>
      <c r="S8" s="5"/>
      <c r="T8" s="5"/>
      <c r="U8" s="5"/>
      <c r="V8" s="5"/>
      <c r="W8" s="5"/>
      <c r="X8" s="5"/>
      <c r="Y8" s="5"/>
      <c r="Z8" s="5"/>
      <c r="CW8" s="5"/>
      <c r="CX8" s="5"/>
      <c r="CY8" s="5"/>
    </row>
    <row r="9" spans="1:103" ht="12.75">
      <c r="A9" s="387" t="s">
        <v>146</v>
      </c>
      <c r="B9" s="379"/>
      <c r="C9" s="379"/>
      <c r="D9" s="379"/>
      <c r="I9" s="27"/>
      <c r="J9" s="27"/>
      <c r="K9" s="27"/>
      <c r="L9" s="27"/>
      <c r="M9" s="5"/>
      <c r="O9" s="5"/>
      <c r="P9" s="5"/>
      <c r="Q9" s="5"/>
      <c r="R9" s="5"/>
      <c r="S9" s="5"/>
      <c r="T9" s="5"/>
      <c r="U9" s="5"/>
      <c r="V9" s="5"/>
      <c r="W9" s="5"/>
      <c r="X9" s="5"/>
      <c r="Y9" s="5"/>
      <c r="Z9" s="5"/>
      <c r="CW9" s="5"/>
      <c r="CX9" s="5"/>
      <c r="CY9" s="5"/>
    </row>
    <row r="10" spans="1:103" ht="12.75">
      <c r="A10" s="28"/>
      <c r="B10" s="53"/>
      <c r="C10" s="53"/>
      <c r="D10" s="53"/>
      <c r="I10" s="27"/>
      <c r="J10" s="27"/>
      <c r="K10" s="27"/>
      <c r="L10" s="27"/>
      <c r="M10" s="5"/>
      <c r="O10" s="5"/>
      <c r="P10" s="5"/>
      <c r="Q10" s="5"/>
      <c r="R10" s="5"/>
      <c r="S10" s="5"/>
      <c r="T10" s="5"/>
      <c r="U10" s="5"/>
      <c r="V10" s="5"/>
      <c r="W10" s="5"/>
      <c r="X10" s="5"/>
      <c r="Y10" s="5"/>
      <c r="Z10" s="5"/>
      <c r="CW10" s="5"/>
      <c r="CX10" s="5"/>
      <c r="CY10" s="5"/>
    </row>
    <row r="11" spans="9:103" ht="12.75">
      <c r="I11" s="26"/>
      <c r="J11" s="26"/>
      <c r="K11" s="26"/>
      <c r="L11" s="26"/>
      <c r="M11" s="12"/>
      <c r="O11" s="5"/>
      <c r="P11" s="5"/>
      <c r="Q11" s="5"/>
      <c r="R11" s="5"/>
      <c r="S11" s="5"/>
      <c r="T11" s="5"/>
      <c r="U11" s="5"/>
      <c r="V11" s="5"/>
      <c r="W11" s="5"/>
      <c r="X11" s="5"/>
      <c r="Y11" s="5"/>
      <c r="Z11" s="5"/>
      <c r="CW11" s="5"/>
      <c r="CX11" s="5"/>
      <c r="CY11" s="5"/>
    </row>
    <row r="12" spans="1:103" ht="12.75">
      <c r="A12" s="28"/>
      <c r="B12" s="53"/>
      <c r="C12" s="53"/>
      <c r="D12" s="121"/>
      <c r="I12" s="26"/>
      <c r="J12" s="26"/>
      <c r="K12" s="26"/>
      <c r="L12" s="26"/>
      <c r="M12" s="5"/>
      <c r="CW12" s="5"/>
      <c r="CX12" s="5"/>
      <c r="CY12" s="5"/>
    </row>
    <row r="13" ht="15" customHeight="1" thickBot="1"/>
    <row r="14" spans="1:104" ht="13.5" thickBot="1">
      <c r="A14" s="69" t="s">
        <v>15</v>
      </c>
      <c r="B14" s="70"/>
      <c r="C14" s="70" t="s">
        <v>21</v>
      </c>
      <c r="D14" s="70">
        <f>D5</f>
        <v>2021</v>
      </c>
      <c r="E14" s="70">
        <f>D14+1</f>
        <v>2022</v>
      </c>
      <c r="F14" s="70">
        <f aca="true" t="shared" si="0" ref="F14:BQ14">E14+1</f>
        <v>2023</v>
      </c>
      <c r="G14" s="70">
        <f t="shared" si="0"/>
        <v>2024</v>
      </c>
      <c r="H14" s="70">
        <f t="shared" si="0"/>
        <v>2025</v>
      </c>
      <c r="I14" s="70">
        <f>H14+1</f>
        <v>2026</v>
      </c>
      <c r="J14" s="70">
        <f t="shared" si="0"/>
        <v>2027</v>
      </c>
      <c r="K14" s="70">
        <f t="shared" si="0"/>
        <v>2028</v>
      </c>
      <c r="L14" s="70">
        <f t="shared" si="0"/>
        <v>2029</v>
      </c>
      <c r="M14" s="70">
        <f t="shared" si="0"/>
        <v>2030</v>
      </c>
      <c r="N14" s="70">
        <f>M14+1</f>
        <v>2031</v>
      </c>
      <c r="O14" s="70">
        <f>N14+1</f>
        <v>2032</v>
      </c>
      <c r="P14" s="70">
        <f t="shared" si="0"/>
        <v>2033</v>
      </c>
      <c r="Q14" s="70">
        <f t="shared" si="0"/>
        <v>2034</v>
      </c>
      <c r="R14" s="70">
        <f t="shared" si="0"/>
        <v>2035</v>
      </c>
      <c r="S14" s="70">
        <f t="shared" si="0"/>
        <v>2036</v>
      </c>
      <c r="T14" s="70">
        <f>S14+1</f>
        <v>2037</v>
      </c>
      <c r="U14" s="70">
        <f t="shared" si="0"/>
        <v>2038</v>
      </c>
      <c r="V14" s="70">
        <f t="shared" si="0"/>
        <v>2039</v>
      </c>
      <c r="W14" s="70">
        <f t="shared" si="0"/>
        <v>2040</v>
      </c>
      <c r="X14" s="70">
        <f t="shared" si="0"/>
        <v>2041</v>
      </c>
      <c r="Y14" s="70">
        <f t="shared" si="0"/>
        <v>2042</v>
      </c>
      <c r="Z14" s="70">
        <f t="shared" si="0"/>
        <v>2043</v>
      </c>
      <c r="AA14" s="70">
        <f t="shared" si="0"/>
        <v>2044</v>
      </c>
      <c r="AB14" s="70">
        <f t="shared" si="0"/>
        <v>2045</v>
      </c>
      <c r="AC14" s="70">
        <f t="shared" si="0"/>
        <v>2046</v>
      </c>
      <c r="AD14" s="70">
        <f t="shared" si="0"/>
        <v>2047</v>
      </c>
      <c r="AE14" s="70">
        <f t="shared" si="0"/>
        <v>2048</v>
      </c>
      <c r="AF14" s="70">
        <f t="shared" si="0"/>
        <v>2049</v>
      </c>
      <c r="AG14" s="70">
        <f t="shared" si="0"/>
        <v>2050</v>
      </c>
      <c r="AH14" s="70">
        <f t="shared" si="0"/>
        <v>2051</v>
      </c>
      <c r="AI14" s="70">
        <f t="shared" si="0"/>
        <v>2052</v>
      </c>
      <c r="AJ14" s="70">
        <f t="shared" si="0"/>
        <v>2053</v>
      </c>
      <c r="AK14" s="70">
        <f t="shared" si="0"/>
        <v>2054</v>
      </c>
      <c r="AL14" s="70">
        <f t="shared" si="0"/>
        <v>2055</v>
      </c>
      <c r="AM14" s="70">
        <f t="shared" si="0"/>
        <v>2056</v>
      </c>
      <c r="AN14" s="70">
        <f t="shared" si="0"/>
        <v>2057</v>
      </c>
      <c r="AO14" s="70">
        <f t="shared" si="0"/>
        <v>2058</v>
      </c>
      <c r="AP14" s="70">
        <f t="shared" si="0"/>
        <v>2059</v>
      </c>
      <c r="AQ14" s="70">
        <f t="shared" si="0"/>
        <v>2060</v>
      </c>
      <c r="AR14" s="70">
        <f t="shared" si="0"/>
        <v>2061</v>
      </c>
      <c r="AS14" s="70">
        <f t="shared" si="0"/>
        <v>2062</v>
      </c>
      <c r="AT14" s="70">
        <f t="shared" si="0"/>
        <v>2063</v>
      </c>
      <c r="AU14" s="70">
        <f t="shared" si="0"/>
        <v>2064</v>
      </c>
      <c r="AV14" s="70">
        <f t="shared" si="0"/>
        <v>2065</v>
      </c>
      <c r="AW14" s="70">
        <f t="shared" si="0"/>
        <v>2066</v>
      </c>
      <c r="AX14" s="70">
        <f t="shared" si="0"/>
        <v>2067</v>
      </c>
      <c r="AY14" s="70">
        <f t="shared" si="0"/>
        <v>2068</v>
      </c>
      <c r="AZ14" s="70">
        <f t="shared" si="0"/>
        <v>2069</v>
      </c>
      <c r="BA14" s="70">
        <f t="shared" si="0"/>
        <v>2070</v>
      </c>
      <c r="BB14" s="70">
        <f t="shared" si="0"/>
        <v>2071</v>
      </c>
      <c r="BC14" s="70">
        <f t="shared" si="0"/>
        <v>2072</v>
      </c>
      <c r="BD14" s="70">
        <f t="shared" si="0"/>
        <v>2073</v>
      </c>
      <c r="BE14" s="70">
        <f t="shared" si="0"/>
        <v>2074</v>
      </c>
      <c r="BF14" s="70">
        <f t="shared" si="0"/>
        <v>2075</v>
      </c>
      <c r="BG14" s="70">
        <f t="shared" si="0"/>
        <v>2076</v>
      </c>
      <c r="BH14" s="70">
        <f t="shared" si="0"/>
        <v>2077</v>
      </c>
      <c r="BI14" s="70">
        <f t="shared" si="0"/>
        <v>2078</v>
      </c>
      <c r="BJ14" s="70">
        <f t="shared" si="0"/>
        <v>2079</v>
      </c>
      <c r="BK14" s="70">
        <f t="shared" si="0"/>
        <v>2080</v>
      </c>
      <c r="BL14" s="70">
        <f t="shared" si="0"/>
        <v>2081</v>
      </c>
      <c r="BM14" s="70">
        <f t="shared" si="0"/>
        <v>2082</v>
      </c>
      <c r="BN14" s="70">
        <f t="shared" si="0"/>
        <v>2083</v>
      </c>
      <c r="BO14" s="70">
        <f t="shared" si="0"/>
        <v>2084</v>
      </c>
      <c r="BP14" s="70">
        <f t="shared" si="0"/>
        <v>2085</v>
      </c>
      <c r="BQ14" s="70">
        <f t="shared" si="0"/>
        <v>2086</v>
      </c>
      <c r="BR14" s="70">
        <f aca="true" t="shared" si="1" ref="BR14:CV14">BQ14+1</f>
        <v>2087</v>
      </c>
      <c r="BS14" s="70">
        <f t="shared" si="1"/>
        <v>2088</v>
      </c>
      <c r="BT14" s="70">
        <f t="shared" si="1"/>
        <v>2089</v>
      </c>
      <c r="BU14" s="70">
        <f t="shared" si="1"/>
        <v>2090</v>
      </c>
      <c r="BV14" s="70">
        <f t="shared" si="1"/>
        <v>2091</v>
      </c>
      <c r="BW14" s="70">
        <f t="shared" si="1"/>
        <v>2092</v>
      </c>
      <c r="BX14" s="70">
        <f t="shared" si="1"/>
        <v>2093</v>
      </c>
      <c r="BY14" s="70">
        <f t="shared" si="1"/>
        <v>2094</v>
      </c>
      <c r="BZ14" s="70">
        <f t="shared" si="1"/>
        <v>2095</v>
      </c>
      <c r="CA14" s="70">
        <f t="shared" si="1"/>
        <v>2096</v>
      </c>
      <c r="CB14" s="70">
        <f t="shared" si="1"/>
        <v>2097</v>
      </c>
      <c r="CC14" s="70">
        <f t="shared" si="1"/>
        <v>2098</v>
      </c>
      <c r="CD14" s="70">
        <f t="shared" si="1"/>
        <v>2099</v>
      </c>
      <c r="CE14" s="70">
        <f t="shared" si="1"/>
        <v>2100</v>
      </c>
      <c r="CF14" s="70">
        <f t="shared" si="1"/>
        <v>2101</v>
      </c>
      <c r="CG14" s="70">
        <f t="shared" si="1"/>
        <v>2102</v>
      </c>
      <c r="CH14" s="70">
        <f t="shared" si="1"/>
        <v>2103</v>
      </c>
      <c r="CI14" s="70">
        <f t="shared" si="1"/>
        <v>2104</v>
      </c>
      <c r="CJ14" s="70">
        <f t="shared" si="1"/>
        <v>2105</v>
      </c>
      <c r="CK14" s="70">
        <f t="shared" si="1"/>
        <v>2106</v>
      </c>
      <c r="CL14" s="70">
        <f t="shared" si="1"/>
        <v>2107</v>
      </c>
      <c r="CM14" s="70">
        <f t="shared" si="1"/>
        <v>2108</v>
      </c>
      <c r="CN14" s="70">
        <f t="shared" si="1"/>
        <v>2109</v>
      </c>
      <c r="CO14" s="70">
        <f t="shared" si="1"/>
        <v>2110</v>
      </c>
      <c r="CP14" s="70">
        <f t="shared" si="1"/>
        <v>2111</v>
      </c>
      <c r="CQ14" s="70">
        <f t="shared" si="1"/>
        <v>2112</v>
      </c>
      <c r="CR14" s="70">
        <f t="shared" si="1"/>
        <v>2113</v>
      </c>
      <c r="CS14" s="70">
        <f t="shared" si="1"/>
        <v>2114</v>
      </c>
      <c r="CT14" s="70">
        <f t="shared" si="1"/>
        <v>2115</v>
      </c>
      <c r="CU14" s="70">
        <f t="shared" si="1"/>
        <v>2116</v>
      </c>
      <c r="CV14" s="70">
        <f t="shared" si="1"/>
        <v>2117</v>
      </c>
      <c r="CW14" s="70">
        <f>CV14+1</f>
        <v>2118</v>
      </c>
      <c r="CX14" s="70">
        <f>CW14+1</f>
        <v>2119</v>
      </c>
      <c r="CY14" s="70">
        <f>CX14+1</f>
        <v>2120</v>
      </c>
      <c r="CZ14" s="70">
        <f>CY14+1</f>
        <v>2121</v>
      </c>
    </row>
    <row r="15" spans="1:104" s="6" customFormat="1" ht="13.5" thickBot="1">
      <c r="A15" s="71" t="s">
        <v>4</v>
      </c>
      <c r="B15" s="72"/>
      <c r="C15" s="73" t="s">
        <v>23</v>
      </c>
      <c r="D15" s="74">
        <v>0</v>
      </c>
      <c r="E15" s="74">
        <v>1</v>
      </c>
      <c r="F15" s="74">
        <v>2</v>
      </c>
      <c r="G15" s="74">
        <v>3</v>
      </c>
      <c r="H15" s="74">
        <v>4</v>
      </c>
      <c r="I15" s="74">
        <v>5</v>
      </c>
      <c r="J15" s="74">
        <v>6</v>
      </c>
      <c r="K15" s="74">
        <v>7</v>
      </c>
      <c r="L15" s="74">
        <v>8</v>
      </c>
      <c r="M15" s="74">
        <v>9</v>
      </c>
      <c r="N15" s="74">
        <v>10</v>
      </c>
      <c r="O15" s="74">
        <v>11</v>
      </c>
      <c r="P15" s="74">
        <v>12</v>
      </c>
      <c r="Q15" s="74">
        <v>13</v>
      </c>
      <c r="R15" s="74">
        <v>14</v>
      </c>
      <c r="S15" s="74">
        <v>15</v>
      </c>
      <c r="T15" s="74">
        <v>16</v>
      </c>
      <c r="U15" s="74">
        <v>17</v>
      </c>
      <c r="V15" s="74">
        <v>18</v>
      </c>
      <c r="W15" s="74">
        <v>19</v>
      </c>
      <c r="X15" s="74">
        <v>20</v>
      </c>
      <c r="Y15" s="74">
        <v>21</v>
      </c>
      <c r="Z15" s="74">
        <v>22</v>
      </c>
      <c r="AA15" s="74">
        <v>23</v>
      </c>
      <c r="AB15" s="74">
        <v>24</v>
      </c>
      <c r="AC15" s="74">
        <v>25</v>
      </c>
      <c r="AD15" s="74">
        <v>26</v>
      </c>
      <c r="AE15" s="74">
        <v>27</v>
      </c>
      <c r="AF15" s="74">
        <v>28</v>
      </c>
      <c r="AG15" s="74">
        <v>29</v>
      </c>
      <c r="AH15" s="74">
        <v>30</v>
      </c>
      <c r="AI15" s="74">
        <v>31</v>
      </c>
      <c r="AJ15" s="74">
        <v>32</v>
      </c>
      <c r="AK15" s="74">
        <v>33</v>
      </c>
      <c r="AL15" s="74">
        <v>34</v>
      </c>
      <c r="AM15" s="74">
        <v>35</v>
      </c>
      <c r="AN15" s="74">
        <v>36</v>
      </c>
      <c r="AO15" s="74">
        <v>37</v>
      </c>
      <c r="AP15" s="74">
        <v>38</v>
      </c>
      <c r="AQ15" s="74">
        <v>39</v>
      </c>
      <c r="AR15" s="74">
        <v>40</v>
      </c>
      <c r="AS15" s="74">
        <v>41</v>
      </c>
      <c r="AT15" s="74">
        <v>42</v>
      </c>
      <c r="AU15" s="74">
        <v>43</v>
      </c>
      <c r="AV15" s="74">
        <v>44</v>
      </c>
      <c r="AW15" s="74">
        <v>45</v>
      </c>
      <c r="AX15" s="74">
        <v>46</v>
      </c>
      <c r="AY15" s="74">
        <v>47</v>
      </c>
      <c r="AZ15" s="74">
        <v>48</v>
      </c>
      <c r="BA15" s="74">
        <v>49</v>
      </c>
      <c r="BB15" s="74">
        <v>50</v>
      </c>
      <c r="BC15" s="74">
        <v>51</v>
      </c>
      <c r="BD15" s="74">
        <v>52</v>
      </c>
      <c r="BE15" s="74">
        <v>53</v>
      </c>
      <c r="BF15" s="74">
        <v>54</v>
      </c>
      <c r="BG15" s="74">
        <v>55</v>
      </c>
      <c r="BH15" s="74">
        <v>56</v>
      </c>
      <c r="BI15" s="74">
        <v>57</v>
      </c>
      <c r="BJ15" s="74">
        <v>58</v>
      </c>
      <c r="BK15" s="74">
        <v>59</v>
      </c>
      <c r="BL15" s="74">
        <v>60</v>
      </c>
      <c r="BM15" s="74">
        <v>61</v>
      </c>
      <c r="BN15" s="74">
        <v>62</v>
      </c>
      <c r="BO15" s="74">
        <v>63</v>
      </c>
      <c r="BP15" s="74">
        <v>64</v>
      </c>
      <c r="BQ15" s="74">
        <v>65</v>
      </c>
      <c r="BR15" s="74">
        <v>66</v>
      </c>
      <c r="BS15" s="74">
        <v>67</v>
      </c>
      <c r="BT15" s="74">
        <v>68</v>
      </c>
      <c r="BU15" s="74">
        <v>69</v>
      </c>
      <c r="BV15" s="74">
        <v>70</v>
      </c>
      <c r="BW15" s="74">
        <v>71</v>
      </c>
      <c r="BX15" s="74">
        <v>72</v>
      </c>
      <c r="BY15" s="74">
        <v>73</v>
      </c>
      <c r="BZ15" s="74">
        <v>74</v>
      </c>
      <c r="CA15" s="74">
        <v>75</v>
      </c>
      <c r="CB15" s="74">
        <v>76</v>
      </c>
      <c r="CC15" s="74">
        <v>77</v>
      </c>
      <c r="CD15" s="74">
        <v>78</v>
      </c>
      <c r="CE15" s="74">
        <v>79</v>
      </c>
      <c r="CF15" s="74">
        <v>80</v>
      </c>
      <c r="CG15" s="74">
        <v>81</v>
      </c>
      <c r="CH15" s="74">
        <v>82</v>
      </c>
      <c r="CI15" s="74">
        <v>83</v>
      </c>
      <c r="CJ15" s="74">
        <v>84</v>
      </c>
      <c r="CK15" s="74">
        <v>85</v>
      </c>
      <c r="CL15" s="74">
        <v>86</v>
      </c>
      <c r="CM15" s="74">
        <v>87</v>
      </c>
      <c r="CN15" s="74">
        <v>88</v>
      </c>
      <c r="CO15" s="74">
        <v>89</v>
      </c>
      <c r="CP15" s="74">
        <v>90</v>
      </c>
      <c r="CQ15" s="74">
        <v>91</v>
      </c>
      <c r="CR15" s="74">
        <v>92</v>
      </c>
      <c r="CS15" s="74">
        <v>93</v>
      </c>
      <c r="CT15" s="74">
        <v>94</v>
      </c>
      <c r="CU15" s="74">
        <v>95</v>
      </c>
      <c r="CV15" s="74">
        <v>96</v>
      </c>
      <c r="CW15" s="74">
        <v>97</v>
      </c>
      <c r="CX15" s="74">
        <v>98</v>
      </c>
      <c r="CY15" s="74">
        <v>99</v>
      </c>
      <c r="CZ15" s="74">
        <v>100</v>
      </c>
    </row>
    <row r="16" spans="1:104" ht="12.75">
      <c r="A16" s="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row>
    <row r="17" spans="1:104" ht="12.75">
      <c r="A17" s="75" t="s">
        <v>3</v>
      </c>
      <c r="B17" s="76" t="s">
        <v>93</v>
      </c>
      <c r="C17" s="76"/>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15" customHeight="1">
      <c r="A18" s="488" t="s">
        <v>38</v>
      </c>
      <c r="B18" s="46"/>
      <c r="C18" s="78">
        <f>SUM(D18:CZ18)</f>
        <v>0</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row>
    <row r="19" spans="1:104" ht="15" customHeight="1">
      <c r="A19" s="489"/>
      <c r="B19" s="46"/>
      <c r="C19" s="78">
        <f aca="true" t="shared" si="2" ref="C19:C37">SUM(D19:CZ19)</f>
        <v>0</v>
      </c>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row>
    <row r="20" spans="1:104" ht="15" customHeight="1">
      <c r="A20" s="489"/>
      <c r="B20" s="46"/>
      <c r="C20" s="78">
        <f t="shared" si="2"/>
        <v>0</v>
      </c>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row>
    <row r="21" spans="1:104" ht="15" customHeight="1">
      <c r="A21" s="489"/>
      <c r="B21" s="46"/>
      <c r="C21" s="78">
        <f t="shared" si="2"/>
        <v>0</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row>
    <row r="22" spans="1:104" ht="15" customHeight="1">
      <c r="A22" s="489"/>
      <c r="B22" s="46"/>
      <c r="C22" s="78">
        <f t="shared" si="2"/>
        <v>0</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row>
    <row r="23" spans="1:104" ht="15" customHeight="1">
      <c r="A23" s="489"/>
      <c r="B23" s="46"/>
      <c r="C23" s="78">
        <f t="shared" si="2"/>
        <v>0</v>
      </c>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row>
    <row r="24" spans="1:104" ht="15" customHeight="1">
      <c r="A24" s="489"/>
      <c r="B24" s="47"/>
      <c r="C24" s="78">
        <f t="shared" si="2"/>
        <v>0</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row>
    <row r="25" spans="1:104" ht="15" customHeight="1">
      <c r="A25" s="489"/>
      <c r="B25" s="47"/>
      <c r="C25" s="78">
        <f t="shared" si="2"/>
        <v>0</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row>
    <row r="26" spans="1:104" ht="15" customHeight="1">
      <c r="A26" s="489"/>
      <c r="B26" s="46"/>
      <c r="C26" s="78">
        <f t="shared" si="2"/>
        <v>0</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row>
    <row r="27" spans="1:104" ht="15" customHeight="1">
      <c r="A27" s="489"/>
      <c r="B27" s="46"/>
      <c r="C27" s="78">
        <f t="shared" si="2"/>
        <v>0</v>
      </c>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row>
    <row r="28" spans="1:104" ht="15" customHeight="1">
      <c r="A28" s="489"/>
      <c r="B28" s="46"/>
      <c r="C28" s="78">
        <f t="shared" si="2"/>
        <v>0</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row>
    <row r="29" spans="1:104" ht="15" customHeight="1">
      <c r="A29" s="489"/>
      <c r="B29" s="46"/>
      <c r="C29" s="78">
        <f t="shared" si="2"/>
        <v>0</v>
      </c>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row>
    <row r="30" spans="1:104" ht="15" customHeight="1">
      <c r="A30" s="489"/>
      <c r="B30" s="46"/>
      <c r="C30" s="78">
        <f t="shared" si="2"/>
        <v>0</v>
      </c>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row>
    <row r="31" spans="1:104" ht="15" customHeight="1">
      <c r="A31" s="489"/>
      <c r="B31" s="46"/>
      <c r="C31" s="78">
        <f t="shared" si="2"/>
        <v>0</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row>
    <row r="32" spans="1:104" ht="15" customHeight="1">
      <c r="A32" s="489"/>
      <c r="B32" s="46"/>
      <c r="C32" s="78">
        <f t="shared" si="2"/>
        <v>0</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row>
    <row r="33" spans="1:104" ht="15" customHeight="1">
      <c r="A33" s="489"/>
      <c r="B33" s="47"/>
      <c r="C33" s="78">
        <f t="shared" si="2"/>
        <v>0</v>
      </c>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row>
    <row r="34" spans="1:104" ht="15" customHeight="1">
      <c r="A34" s="489"/>
      <c r="B34" s="46"/>
      <c r="C34" s="78">
        <f t="shared" si="2"/>
        <v>0</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row>
    <row r="35" spans="1:104" ht="15" customHeight="1">
      <c r="A35" s="489"/>
      <c r="B35" s="47"/>
      <c r="C35" s="78">
        <f t="shared" si="2"/>
        <v>0</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row>
    <row r="36" spans="1:104" ht="15" customHeight="1">
      <c r="A36" s="489"/>
      <c r="B36" s="46"/>
      <c r="C36" s="78">
        <f t="shared" si="2"/>
        <v>0</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row>
    <row r="37" spans="1:104" ht="15" customHeight="1">
      <c r="A37" s="489"/>
      <c r="B37" s="47"/>
      <c r="C37" s="78">
        <f t="shared" si="2"/>
        <v>0</v>
      </c>
      <c r="D37" s="48"/>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row>
    <row r="38" spans="1:104" ht="15" customHeight="1">
      <c r="A38" s="79" t="s">
        <v>6</v>
      </c>
      <c r="B38" s="83"/>
      <c r="C38" s="82">
        <f aca="true" t="shared" si="3" ref="C38:AH38">SUM(C18:C37)</f>
        <v>0</v>
      </c>
      <c r="D38" s="82">
        <f t="shared" si="3"/>
        <v>0</v>
      </c>
      <c r="E38" s="82">
        <f t="shared" si="3"/>
        <v>0</v>
      </c>
      <c r="F38" s="82">
        <f t="shared" si="3"/>
        <v>0</v>
      </c>
      <c r="G38" s="82">
        <f t="shared" si="3"/>
        <v>0</v>
      </c>
      <c r="H38" s="82">
        <f t="shared" si="3"/>
        <v>0</v>
      </c>
      <c r="I38" s="82">
        <f t="shared" si="3"/>
        <v>0</v>
      </c>
      <c r="J38" s="82">
        <f t="shared" si="3"/>
        <v>0</v>
      </c>
      <c r="K38" s="82">
        <f t="shared" si="3"/>
        <v>0</v>
      </c>
      <c r="L38" s="82">
        <f t="shared" si="3"/>
        <v>0</v>
      </c>
      <c r="M38" s="82">
        <f t="shared" si="3"/>
        <v>0</v>
      </c>
      <c r="N38" s="82">
        <f t="shared" si="3"/>
        <v>0</v>
      </c>
      <c r="O38" s="82">
        <f t="shared" si="3"/>
        <v>0</v>
      </c>
      <c r="P38" s="82">
        <f t="shared" si="3"/>
        <v>0</v>
      </c>
      <c r="Q38" s="82">
        <f t="shared" si="3"/>
        <v>0</v>
      </c>
      <c r="R38" s="82">
        <f t="shared" si="3"/>
        <v>0</v>
      </c>
      <c r="S38" s="82">
        <f t="shared" si="3"/>
        <v>0</v>
      </c>
      <c r="T38" s="82">
        <f t="shared" si="3"/>
        <v>0</v>
      </c>
      <c r="U38" s="82">
        <f t="shared" si="3"/>
        <v>0</v>
      </c>
      <c r="V38" s="82">
        <f t="shared" si="3"/>
        <v>0</v>
      </c>
      <c r="W38" s="82">
        <f t="shared" si="3"/>
        <v>0</v>
      </c>
      <c r="X38" s="82">
        <f t="shared" si="3"/>
        <v>0</v>
      </c>
      <c r="Y38" s="82">
        <f t="shared" si="3"/>
        <v>0</v>
      </c>
      <c r="Z38" s="82">
        <f t="shared" si="3"/>
        <v>0</v>
      </c>
      <c r="AA38" s="82">
        <f t="shared" si="3"/>
        <v>0</v>
      </c>
      <c r="AB38" s="82">
        <f t="shared" si="3"/>
        <v>0</v>
      </c>
      <c r="AC38" s="82">
        <f t="shared" si="3"/>
        <v>0</v>
      </c>
      <c r="AD38" s="82">
        <f t="shared" si="3"/>
        <v>0</v>
      </c>
      <c r="AE38" s="82">
        <f t="shared" si="3"/>
        <v>0</v>
      </c>
      <c r="AF38" s="82">
        <f t="shared" si="3"/>
        <v>0</v>
      </c>
      <c r="AG38" s="82">
        <f t="shared" si="3"/>
        <v>0</v>
      </c>
      <c r="AH38" s="82">
        <f t="shared" si="3"/>
        <v>0</v>
      </c>
      <c r="AI38" s="82">
        <f aca="true" t="shared" si="4" ref="AI38:BN38">SUM(AI18:AI37)</f>
        <v>0</v>
      </c>
      <c r="AJ38" s="82">
        <f t="shared" si="4"/>
        <v>0</v>
      </c>
      <c r="AK38" s="82">
        <f t="shared" si="4"/>
        <v>0</v>
      </c>
      <c r="AL38" s="82">
        <f t="shared" si="4"/>
        <v>0</v>
      </c>
      <c r="AM38" s="82">
        <f t="shared" si="4"/>
        <v>0</v>
      </c>
      <c r="AN38" s="82">
        <f t="shared" si="4"/>
        <v>0</v>
      </c>
      <c r="AO38" s="82">
        <f t="shared" si="4"/>
        <v>0</v>
      </c>
      <c r="AP38" s="82">
        <f t="shared" si="4"/>
        <v>0</v>
      </c>
      <c r="AQ38" s="82">
        <f t="shared" si="4"/>
        <v>0</v>
      </c>
      <c r="AR38" s="82">
        <f t="shared" si="4"/>
        <v>0</v>
      </c>
      <c r="AS38" s="82">
        <f t="shared" si="4"/>
        <v>0</v>
      </c>
      <c r="AT38" s="82">
        <f t="shared" si="4"/>
        <v>0</v>
      </c>
      <c r="AU38" s="82">
        <f t="shared" si="4"/>
        <v>0</v>
      </c>
      <c r="AV38" s="82">
        <f t="shared" si="4"/>
        <v>0</v>
      </c>
      <c r="AW38" s="82">
        <f t="shared" si="4"/>
        <v>0</v>
      </c>
      <c r="AX38" s="82">
        <f t="shared" si="4"/>
        <v>0</v>
      </c>
      <c r="AY38" s="82">
        <f t="shared" si="4"/>
        <v>0</v>
      </c>
      <c r="AZ38" s="82">
        <f t="shared" si="4"/>
        <v>0</v>
      </c>
      <c r="BA38" s="82">
        <f t="shared" si="4"/>
        <v>0</v>
      </c>
      <c r="BB38" s="82">
        <f t="shared" si="4"/>
        <v>0</v>
      </c>
      <c r="BC38" s="82">
        <f t="shared" si="4"/>
        <v>0</v>
      </c>
      <c r="BD38" s="82">
        <f t="shared" si="4"/>
        <v>0</v>
      </c>
      <c r="BE38" s="82">
        <f t="shared" si="4"/>
        <v>0</v>
      </c>
      <c r="BF38" s="82">
        <f t="shared" si="4"/>
        <v>0</v>
      </c>
      <c r="BG38" s="82">
        <f t="shared" si="4"/>
        <v>0</v>
      </c>
      <c r="BH38" s="82">
        <f t="shared" si="4"/>
        <v>0</v>
      </c>
      <c r="BI38" s="82">
        <f t="shared" si="4"/>
        <v>0</v>
      </c>
      <c r="BJ38" s="82">
        <f t="shared" si="4"/>
        <v>0</v>
      </c>
      <c r="BK38" s="82">
        <f t="shared" si="4"/>
        <v>0</v>
      </c>
      <c r="BL38" s="82">
        <f t="shared" si="4"/>
        <v>0</v>
      </c>
      <c r="BM38" s="82">
        <f t="shared" si="4"/>
        <v>0</v>
      </c>
      <c r="BN38" s="82">
        <f t="shared" si="4"/>
        <v>0</v>
      </c>
      <c r="BO38" s="82">
        <f aca="true" t="shared" si="5" ref="BO38:CT38">SUM(BO18:BO37)</f>
        <v>0</v>
      </c>
      <c r="BP38" s="82">
        <f t="shared" si="5"/>
        <v>0</v>
      </c>
      <c r="BQ38" s="82">
        <f t="shared" si="5"/>
        <v>0</v>
      </c>
      <c r="BR38" s="82">
        <f t="shared" si="5"/>
        <v>0</v>
      </c>
      <c r="BS38" s="82">
        <f t="shared" si="5"/>
        <v>0</v>
      </c>
      <c r="BT38" s="82">
        <f t="shared" si="5"/>
        <v>0</v>
      </c>
      <c r="BU38" s="82">
        <f t="shared" si="5"/>
        <v>0</v>
      </c>
      <c r="BV38" s="82">
        <f t="shared" si="5"/>
        <v>0</v>
      </c>
      <c r="BW38" s="82">
        <f t="shared" si="5"/>
        <v>0</v>
      </c>
      <c r="BX38" s="82">
        <f t="shared" si="5"/>
        <v>0</v>
      </c>
      <c r="BY38" s="82">
        <f t="shared" si="5"/>
        <v>0</v>
      </c>
      <c r="BZ38" s="82">
        <f t="shared" si="5"/>
        <v>0</v>
      </c>
      <c r="CA38" s="82">
        <f t="shared" si="5"/>
        <v>0</v>
      </c>
      <c r="CB38" s="82">
        <f t="shared" si="5"/>
        <v>0</v>
      </c>
      <c r="CC38" s="82">
        <f t="shared" si="5"/>
        <v>0</v>
      </c>
      <c r="CD38" s="82">
        <f t="shared" si="5"/>
        <v>0</v>
      </c>
      <c r="CE38" s="82">
        <f t="shared" si="5"/>
        <v>0</v>
      </c>
      <c r="CF38" s="82">
        <f t="shared" si="5"/>
        <v>0</v>
      </c>
      <c r="CG38" s="82">
        <f t="shared" si="5"/>
        <v>0</v>
      </c>
      <c r="CH38" s="82">
        <f t="shared" si="5"/>
        <v>0</v>
      </c>
      <c r="CI38" s="82">
        <f t="shared" si="5"/>
        <v>0</v>
      </c>
      <c r="CJ38" s="82">
        <f t="shared" si="5"/>
        <v>0</v>
      </c>
      <c r="CK38" s="82">
        <f t="shared" si="5"/>
        <v>0</v>
      </c>
      <c r="CL38" s="82">
        <f t="shared" si="5"/>
        <v>0</v>
      </c>
      <c r="CM38" s="82">
        <f t="shared" si="5"/>
        <v>0</v>
      </c>
      <c r="CN38" s="82">
        <f t="shared" si="5"/>
        <v>0</v>
      </c>
      <c r="CO38" s="82">
        <f t="shared" si="5"/>
        <v>0</v>
      </c>
      <c r="CP38" s="82">
        <f t="shared" si="5"/>
        <v>0</v>
      </c>
      <c r="CQ38" s="82">
        <f t="shared" si="5"/>
        <v>0</v>
      </c>
      <c r="CR38" s="82">
        <f t="shared" si="5"/>
        <v>0</v>
      </c>
      <c r="CS38" s="82">
        <f t="shared" si="5"/>
        <v>0</v>
      </c>
      <c r="CT38" s="82">
        <f t="shared" si="5"/>
        <v>0</v>
      </c>
      <c r="CU38" s="82">
        <f aca="true" t="shared" si="6" ref="CU38:CZ38">SUM(CU18:CU37)</f>
        <v>0</v>
      </c>
      <c r="CV38" s="82">
        <f t="shared" si="6"/>
        <v>0</v>
      </c>
      <c r="CW38" s="82">
        <f t="shared" si="6"/>
        <v>0</v>
      </c>
      <c r="CX38" s="82">
        <f t="shared" si="6"/>
        <v>0</v>
      </c>
      <c r="CY38" s="82">
        <f t="shared" si="6"/>
        <v>0</v>
      </c>
      <c r="CZ38" s="82">
        <f t="shared" si="6"/>
        <v>0</v>
      </c>
    </row>
    <row r="39" spans="1:104" ht="15" customHeight="1">
      <c r="A39" s="1"/>
      <c r="B39" s="2"/>
      <c r="C39" s="2"/>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row>
    <row r="40" spans="1:104" ht="15" customHeight="1">
      <c r="A40" s="75" t="s">
        <v>7</v>
      </c>
      <c r="B40" s="76" t="s">
        <v>94</v>
      </c>
      <c r="C40" s="76"/>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row>
    <row r="41" spans="1:104" ht="15" customHeight="1">
      <c r="A41" s="486" t="s">
        <v>11</v>
      </c>
      <c r="B41" s="47"/>
      <c r="C41" s="78">
        <f>SUM(D41:CZ41)</f>
        <v>0</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row>
    <row r="42" spans="1:104" ht="15" customHeight="1">
      <c r="A42" s="486"/>
      <c r="B42" s="47"/>
      <c r="C42" s="78">
        <f aca="true" t="shared" si="7" ref="C42:C50">SUM(D42:CZ42)</f>
        <v>0</v>
      </c>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row>
    <row r="43" spans="1:104" ht="15" customHeight="1">
      <c r="A43" s="486"/>
      <c r="B43" s="47"/>
      <c r="C43" s="78">
        <f t="shared" si="7"/>
        <v>0</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row>
    <row r="44" spans="1:104" ht="15" customHeight="1">
      <c r="A44" s="486"/>
      <c r="B44" s="47"/>
      <c r="C44" s="78">
        <f t="shared" si="7"/>
        <v>0</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row>
    <row r="45" spans="1:104" ht="15" customHeight="1">
      <c r="A45" s="487"/>
      <c r="B45" s="91"/>
      <c r="C45" s="92">
        <f t="shared" si="7"/>
        <v>0</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row>
    <row r="46" spans="1:104" ht="15" customHeight="1">
      <c r="A46" s="490" t="s">
        <v>39</v>
      </c>
      <c r="B46" s="46"/>
      <c r="C46" s="78">
        <f t="shared" si="7"/>
        <v>0</v>
      </c>
      <c r="D46" s="43"/>
      <c r="E46" s="48"/>
      <c r="F46" s="48"/>
      <c r="G46" s="48"/>
      <c r="H46" s="48"/>
      <c r="I46" s="48"/>
      <c r="J46" s="48"/>
      <c r="K46" s="48"/>
      <c r="L46" s="48"/>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row>
    <row r="47" spans="1:104" ht="15" customHeight="1">
      <c r="A47" s="491"/>
      <c r="B47" s="46"/>
      <c r="C47" s="78">
        <f t="shared" si="7"/>
        <v>0</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row>
    <row r="48" spans="1:104" ht="15" customHeight="1">
      <c r="A48" s="491"/>
      <c r="B48" s="47"/>
      <c r="C48" s="78">
        <f t="shared" si="7"/>
        <v>0</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row>
    <row r="49" spans="1:104" ht="15" customHeight="1">
      <c r="A49" s="491"/>
      <c r="B49" s="47"/>
      <c r="C49" s="78">
        <f t="shared" si="7"/>
        <v>0</v>
      </c>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row>
    <row r="50" spans="1:104" ht="15" customHeight="1">
      <c r="A50" s="491"/>
      <c r="B50" s="47"/>
      <c r="C50" s="78">
        <f t="shared" si="7"/>
        <v>0</v>
      </c>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row>
    <row r="51" spans="1:104" ht="15" customHeight="1" thickBot="1">
      <c r="A51" s="84" t="s">
        <v>9</v>
      </c>
      <c r="B51" s="85"/>
      <c r="C51" s="86">
        <f aca="true" t="shared" si="8" ref="C51:AH51">SUM(C41:C50)</f>
        <v>0</v>
      </c>
      <c r="D51" s="86">
        <f t="shared" si="8"/>
        <v>0</v>
      </c>
      <c r="E51" s="86">
        <f t="shared" si="8"/>
        <v>0</v>
      </c>
      <c r="F51" s="86">
        <f t="shared" si="8"/>
        <v>0</v>
      </c>
      <c r="G51" s="86">
        <f t="shared" si="8"/>
        <v>0</v>
      </c>
      <c r="H51" s="86">
        <f t="shared" si="8"/>
        <v>0</v>
      </c>
      <c r="I51" s="86">
        <f t="shared" si="8"/>
        <v>0</v>
      </c>
      <c r="J51" s="86">
        <f t="shared" si="8"/>
        <v>0</v>
      </c>
      <c r="K51" s="86">
        <f t="shared" si="8"/>
        <v>0</v>
      </c>
      <c r="L51" s="86">
        <f t="shared" si="8"/>
        <v>0</v>
      </c>
      <c r="M51" s="86">
        <f t="shared" si="8"/>
        <v>0</v>
      </c>
      <c r="N51" s="86">
        <f t="shared" si="8"/>
        <v>0</v>
      </c>
      <c r="O51" s="86">
        <f t="shared" si="8"/>
        <v>0</v>
      </c>
      <c r="P51" s="86">
        <f t="shared" si="8"/>
        <v>0</v>
      </c>
      <c r="Q51" s="86">
        <f t="shared" si="8"/>
        <v>0</v>
      </c>
      <c r="R51" s="86">
        <f t="shared" si="8"/>
        <v>0</v>
      </c>
      <c r="S51" s="86">
        <f t="shared" si="8"/>
        <v>0</v>
      </c>
      <c r="T51" s="86">
        <f t="shared" si="8"/>
        <v>0</v>
      </c>
      <c r="U51" s="86">
        <f t="shared" si="8"/>
        <v>0</v>
      </c>
      <c r="V51" s="86">
        <f t="shared" si="8"/>
        <v>0</v>
      </c>
      <c r="W51" s="86">
        <f t="shared" si="8"/>
        <v>0</v>
      </c>
      <c r="X51" s="86">
        <f t="shared" si="8"/>
        <v>0</v>
      </c>
      <c r="Y51" s="86">
        <f t="shared" si="8"/>
        <v>0</v>
      </c>
      <c r="Z51" s="86">
        <f t="shared" si="8"/>
        <v>0</v>
      </c>
      <c r="AA51" s="86">
        <f t="shared" si="8"/>
        <v>0</v>
      </c>
      <c r="AB51" s="86">
        <f t="shared" si="8"/>
        <v>0</v>
      </c>
      <c r="AC51" s="86">
        <f t="shared" si="8"/>
        <v>0</v>
      </c>
      <c r="AD51" s="86">
        <f t="shared" si="8"/>
        <v>0</v>
      </c>
      <c r="AE51" s="86">
        <f t="shared" si="8"/>
        <v>0</v>
      </c>
      <c r="AF51" s="86">
        <f t="shared" si="8"/>
        <v>0</v>
      </c>
      <c r="AG51" s="86">
        <f t="shared" si="8"/>
        <v>0</v>
      </c>
      <c r="AH51" s="86">
        <f t="shared" si="8"/>
        <v>0</v>
      </c>
      <c r="AI51" s="86">
        <f aca="true" t="shared" si="9" ref="AI51:BN51">SUM(AI41:AI50)</f>
        <v>0</v>
      </c>
      <c r="AJ51" s="86">
        <f t="shared" si="9"/>
        <v>0</v>
      </c>
      <c r="AK51" s="86">
        <f t="shared" si="9"/>
        <v>0</v>
      </c>
      <c r="AL51" s="86">
        <f t="shared" si="9"/>
        <v>0</v>
      </c>
      <c r="AM51" s="86">
        <f t="shared" si="9"/>
        <v>0</v>
      </c>
      <c r="AN51" s="86">
        <f t="shared" si="9"/>
        <v>0</v>
      </c>
      <c r="AO51" s="86">
        <f t="shared" si="9"/>
        <v>0</v>
      </c>
      <c r="AP51" s="86">
        <f t="shared" si="9"/>
        <v>0</v>
      </c>
      <c r="AQ51" s="86">
        <f t="shared" si="9"/>
        <v>0</v>
      </c>
      <c r="AR51" s="86">
        <f t="shared" si="9"/>
        <v>0</v>
      </c>
      <c r="AS51" s="86">
        <f t="shared" si="9"/>
        <v>0</v>
      </c>
      <c r="AT51" s="86">
        <f t="shared" si="9"/>
        <v>0</v>
      </c>
      <c r="AU51" s="86">
        <f t="shared" si="9"/>
        <v>0</v>
      </c>
      <c r="AV51" s="86">
        <f t="shared" si="9"/>
        <v>0</v>
      </c>
      <c r="AW51" s="86">
        <f t="shared" si="9"/>
        <v>0</v>
      </c>
      <c r="AX51" s="86">
        <f t="shared" si="9"/>
        <v>0</v>
      </c>
      <c r="AY51" s="86">
        <f t="shared" si="9"/>
        <v>0</v>
      </c>
      <c r="AZ51" s="86">
        <f t="shared" si="9"/>
        <v>0</v>
      </c>
      <c r="BA51" s="86">
        <f t="shared" si="9"/>
        <v>0</v>
      </c>
      <c r="BB51" s="86">
        <f t="shared" si="9"/>
        <v>0</v>
      </c>
      <c r="BC51" s="86">
        <f t="shared" si="9"/>
        <v>0</v>
      </c>
      <c r="BD51" s="86">
        <f t="shared" si="9"/>
        <v>0</v>
      </c>
      <c r="BE51" s="86">
        <f t="shared" si="9"/>
        <v>0</v>
      </c>
      <c r="BF51" s="86">
        <f t="shared" si="9"/>
        <v>0</v>
      </c>
      <c r="BG51" s="86">
        <f t="shared" si="9"/>
        <v>0</v>
      </c>
      <c r="BH51" s="86">
        <f t="shared" si="9"/>
        <v>0</v>
      </c>
      <c r="BI51" s="86">
        <f t="shared" si="9"/>
        <v>0</v>
      </c>
      <c r="BJ51" s="86">
        <f t="shared" si="9"/>
        <v>0</v>
      </c>
      <c r="BK51" s="86">
        <f t="shared" si="9"/>
        <v>0</v>
      </c>
      <c r="BL51" s="86">
        <f t="shared" si="9"/>
        <v>0</v>
      </c>
      <c r="BM51" s="86">
        <f t="shared" si="9"/>
        <v>0</v>
      </c>
      <c r="BN51" s="86">
        <f t="shared" si="9"/>
        <v>0</v>
      </c>
      <c r="BO51" s="86">
        <f aca="true" t="shared" si="10" ref="BO51:CT51">SUM(BO41:BO50)</f>
        <v>0</v>
      </c>
      <c r="BP51" s="86">
        <f t="shared" si="10"/>
        <v>0</v>
      </c>
      <c r="BQ51" s="86">
        <f t="shared" si="10"/>
        <v>0</v>
      </c>
      <c r="BR51" s="86">
        <f t="shared" si="10"/>
        <v>0</v>
      </c>
      <c r="BS51" s="86">
        <f t="shared" si="10"/>
        <v>0</v>
      </c>
      <c r="BT51" s="86">
        <f t="shared" si="10"/>
        <v>0</v>
      </c>
      <c r="BU51" s="86">
        <f t="shared" si="10"/>
        <v>0</v>
      </c>
      <c r="BV51" s="86">
        <f t="shared" si="10"/>
        <v>0</v>
      </c>
      <c r="BW51" s="86">
        <f t="shared" si="10"/>
        <v>0</v>
      </c>
      <c r="BX51" s="86">
        <f t="shared" si="10"/>
        <v>0</v>
      </c>
      <c r="BY51" s="86">
        <f t="shared" si="10"/>
        <v>0</v>
      </c>
      <c r="BZ51" s="86">
        <f t="shared" si="10"/>
        <v>0</v>
      </c>
      <c r="CA51" s="86">
        <f t="shared" si="10"/>
        <v>0</v>
      </c>
      <c r="CB51" s="86">
        <f t="shared" si="10"/>
        <v>0</v>
      </c>
      <c r="CC51" s="86">
        <f t="shared" si="10"/>
        <v>0</v>
      </c>
      <c r="CD51" s="86">
        <f t="shared" si="10"/>
        <v>0</v>
      </c>
      <c r="CE51" s="86">
        <f t="shared" si="10"/>
        <v>0</v>
      </c>
      <c r="CF51" s="86">
        <f t="shared" si="10"/>
        <v>0</v>
      </c>
      <c r="CG51" s="86">
        <f t="shared" si="10"/>
        <v>0</v>
      </c>
      <c r="CH51" s="86">
        <f t="shared" si="10"/>
        <v>0</v>
      </c>
      <c r="CI51" s="86">
        <f t="shared" si="10"/>
        <v>0</v>
      </c>
      <c r="CJ51" s="86">
        <f t="shared" si="10"/>
        <v>0</v>
      </c>
      <c r="CK51" s="86">
        <f t="shared" si="10"/>
        <v>0</v>
      </c>
      <c r="CL51" s="86">
        <f t="shared" si="10"/>
        <v>0</v>
      </c>
      <c r="CM51" s="86">
        <f t="shared" si="10"/>
        <v>0</v>
      </c>
      <c r="CN51" s="86">
        <f t="shared" si="10"/>
        <v>0</v>
      </c>
      <c r="CO51" s="86">
        <f t="shared" si="10"/>
        <v>0</v>
      </c>
      <c r="CP51" s="86">
        <f t="shared" si="10"/>
        <v>0</v>
      </c>
      <c r="CQ51" s="86">
        <f t="shared" si="10"/>
        <v>0</v>
      </c>
      <c r="CR51" s="86">
        <f t="shared" si="10"/>
        <v>0</v>
      </c>
      <c r="CS51" s="86">
        <f t="shared" si="10"/>
        <v>0</v>
      </c>
      <c r="CT51" s="86">
        <f t="shared" si="10"/>
        <v>0</v>
      </c>
      <c r="CU51" s="86">
        <f aca="true" t="shared" si="11" ref="CU51:CZ51">SUM(CU41:CU50)</f>
        <v>0</v>
      </c>
      <c r="CV51" s="86">
        <f t="shared" si="11"/>
        <v>0</v>
      </c>
      <c r="CW51" s="86">
        <f t="shared" si="11"/>
        <v>0</v>
      </c>
      <c r="CX51" s="86">
        <f t="shared" si="11"/>
        <v>0</v>
      </c>
      <c r="CY51" s="86">
        <f t="shared" si="11"/>
        <v>0</v>
      </c>
      <c r="CZ51" s="86">
        <f t="shared" si="11"/>
        <v>0</v>
      </c>
    </row>
    <row r="52" spans="1:104" ht="15" customHeight="1">
      <c r="A52" s="13"/>
      <c r="B52" s="14"/>
      <c r="C52" s="15"/>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row>
    <row r="53" spans="1:104" ht="15" customHeight="1">
      <c r="A53" s="17" t="s">
        <v>24</v>
      </c>
      <c r="B53" s="14"/>
      <c r="C53" s="15"/>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row>
    <row r="54" spans="1:104" ht="15" customHeight="1">
      <c r="A54" s="13"/>
      <c r="B54" s="14"/>
      <c r="C54" s="15"/>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row>
    <row r="55" spans="1:104" ht="15" customHeight="1" thickBot="1">
      <c r="A55" s="401" t="s">
        <v>150</v>
      </c>
      <c r="B55" s="11"/>
      <c r="C55" s="20">
        <f aca="true" t="shared" si="12" ref="C55:AH55">C51-C38</f>
        <v>0</v>
      </c>
      <c r="D55" s="20">
        <f t="shared" si="12"/>
        <v>0</v>
      </c>
      <c r="E55" s="20">
        <f t="shared" si="12"/>
        <v>0</v>
      </c>
      <c r="F55" s="20">
        <f t="shared" si="12"/>
        <v>0</v>
      </c>
      <c r="G55" s="20">
        <f t="shared" si="12"/>
        <v>0</v>
      </c>
      <c r="H55" s="20">
        <f t="shared" si="12"/>
        <v>0</v>
      </c>
      <c r="I55" s="20">
        <f t="shared" si="12"/>
        <v>0</v>
      </c>
      <c r="J55" s="20">
        <f t="shared" si="12"/>
        <v>0</v>
      </c>
      <c r="K55" s="20">
        <f t="shared" si="12"/>
        <v>0</v>
      </c>
      <c r="L55" s="20">
        <f t="shared" si="12"/>
        <v>0</v>
      </c>
      <c r="M55" s="20">
        <f t="shared" si="12"/>
        <v>0</v>
      </c>
      <c r="N55" s="20">
        <f t="shared" si="12"/>
        <v>0</v>
      </c>
      <c r="O55" s="20">
        <f t="shared" si="12"/>
        <v>0</v>
      </c>
      <c r="P55" s="20">
        <f t="shared" si="12"/>
        <v>0</v>
      </c>
      <c r="Q55" s="20">
        <f t="shared" si="12"/>
        <v>0</v>
      </c>
      <c r="R55" s="20">
        <f t="shared" si="12"/>
        <v>0</v>
      </c>
      <c r="S55" s="20">
        <f t="shared" si="12"/>
        <v>0</v>
      </c>
      <c r="T55" s="20">
        <f t="shared" si="12"/>
        <v>0</v>
      </c>
      <c r="U55" s="20">
        <f t="shared" si="12"/>
        <v>0</v>
      </c>
      <c r="V55" s="20">
        <f t="shared" si="12"/>
        <v>0</v>
      </c>
      <c r="W55" s="20">
        <f t="shared" si="12"/>
        <v>0</v>
      </c>
      <c r="X55" s="20">
        <f t="shared" si="12"/>
        <v>0</v>
      </c>
      <c r="Y55" s="20">
        <f t="shared" si="12"/>
        <v>0</v>
      </c>
      <c r="Z55" s="20">
        <f t="shared" si="12"/>
        <v>0</v>
      </c>
      <c r="AA55" s="20">
        <f t="shared" si="12"/>
        <v>0</v>
      </c>
      <c r="AB55" s="20">
        <f t="shared" si="12"/>
        <v>0</v>
      </c>
      <c r="AC55" s="20">
        <f t="shared" si="12"/>
        <v>0</v>
      </c>
      <c r="AD55" s="20">
        <f t="shared" si="12"/>
        <v>0</v>
      </c>
      <c r="AE55" s="20">
        <f t="shared" si="12"/>
        <v>0</v>
      </c>
      <c r="AF55" s="20">
        <f t="shared" si="12"/>
        <v>0</v>
      </c>
      <c r="AG55" s="20">
        <f t="shared" si="12"/>
        <v>0</v>
      </c>
      <c r="AH55" s="20">
        <f t="shared" si="12"/>
        <v>0</v>
      </c>
      <c r="AI55" s="20">
        <f aca="true" t="shared" si="13" ref="AI55:BN55">AI51-AI38</f>
        <v>0</v>
      </c>
      <c r="AJ55" s="20">
        <f t="shared" si="13"/>
        <v>0</v>
      </c>
      <c r="AK55" s="20">
        <f t="shared" si="13"/>
        <v>0</v>
      </c>
      <c r="AL55" s="20">
        <f t="shared" si="13"/>
        <v>0</v>
      </c>
      <c r="AM55" s="20">
        <f t="shared" si="13"/>
        <v>0</v>
      </c>
      <c r="AN55" s="20">
        <f t="shared" si="13"/>
        <v>0</v>
      </c>
      <c r="AO55" s="20">
        <f t="shared" si="13"/>
        <v>0</v>
      </c>
      <c r="AP55" s="20">
        <f t="shared" si="13"/>
        <v>0</v>
      </c>
      <c r="AQ55" s="20">
        <f t="shared" si="13"/>
        <v>0</v>
      </c>
      <c r="AR55" s="20">
        <f t="shared" si="13"/>
        <v>0</v>
      </c>
      <c r="AS55" s="20">
        <f t="shared" si="13"/>
        <v>0</v>
      </c>
      <c r="AT55" s="20">
        <f t="shared" si="13"/>
        <v>0</v>
      </c>
      <c r="AU55" s="20">
        <f t="shared" si="13"/>
        <v>0</v>
      </c>
      <c r="AV55" s="20">
        <f t="shared" si="13"/>
        <v>0</v>
      </c>
      <c r="AW55" s="20">
        <f t="shared" si="13"/>
        <v>0</v>
      </c>
      <c r="AX55" s="20">
        <f t="shared" si="13"/>
        <v>0</v>
      </c>
      <c r="AY55" s="20">
        <f t="shared" si="13"/>
        <v>0</v>
      </c>
      <c r="AZ55" s="20">
        <f t="shared" si="13"/>
        <v>0</v>
      </c>
      <c r="BA55" s="20">
        <f t="shared" si="13"/>
        <v>0</v>
      </c>
      <c r="BB55" s="20">
        <f t="shared" si="13"/>
        <v>0</v>
      </c>
      <c r="BC55" s="20">
        <f t="shared" si="13"/>
        <v>0</v>
      </c>
      <c r="BD55" s="20">
        <f t="shared" si="13"/>
        <v>0</v>
      </c>
      <c r="BE55" s="20">
        <f t="shared" si="13"/>
        <v>0</v>
      </c>
      <c r="BF55" s="20">
        <f t="shared" si="13"/>
        <v>0</v>
      </c>
      <c r="BG55" s="20">
        <f t="shared" si="13"/>
        <v>0</v>
      </c>
      <c r="BH55" s="20">
        <f t="shared" si="13"/>
        <v>0</v>
      </c>
      <c r="BI55" s="20">
        <f t="shared" si="13"/>
        <v>0</v>
      </c>
      <c r="BJ55" s="20">
        <f t="shared" si="13"/>
        <v>0</v>
      </c>
      <c r="BK55" s="20">
        <f t="shared" si="13"/>
        <v>0</v>
      </c>
      <c r="BL55" s="20">
        <f t="shared" si="13"/>
        <v>0</v>
      </c>
      <c r="BM55" s="20">
        <f t="shared" si="13"/>
        <v>0</v>
      </c>
      <c r="BN55" s="20">
        <f t="shared" si="13"/>
        <v>0</v>
      </c>
      <c r="BO55" s="20">
        <f aca="true" t="shared" si="14" ref="BO55:CT55">BO51-BO38</f>
        <v>0</v>
      </c>
      <c r="BP55" s="20">
        <f t="shared" si="14"/>
        <v>0</v>
      </c>
      <c r="BQ55" s="20">
        <f t="shared" si="14"/>
        <v>0</v>
      </c>
      <c r="BR55" s="20">
        <f t="shared" si="14"/>
        <v>0</v>
      </c>
      <c r="BS55" s="20">
        <f t="shared" si="14"/>
        <v>0</v>
      </c>
      <c r="BT55" s="20">
        <f t="shared" si="14"/>
        <v>0</v>
      </c>
      <c r="BU55" s="20">
        <f t="shared" si="14"/>
        <v>0</v>
      </c>
      <c r="BV55" s="20">
        <f t="shared" si="14"/>
        <v>0</v>
      </c>
      <c r="BW55" s="20">
        <f t="shared" si="14"/>
        <v>0</v>
      </c>
      <c r="BX55" s="20">
        <f t="shared" si="14"/>
        <v>0</v>
      </c>
      <c r="BY55" s="20">
        <f t="shared" si="14"/>
        <v>0</v>
      </c>
      <c r="BZ55" s="20">
        <f t="shared" si="14"/>
        <v>0</v>
      </c>
      <c r="CA55" s="20">
        <f t="shared" si="14"/>
        <v>0</v>
      </c>
      <c r="CB55" s="20">
        <f t="shared" si="14"/>
        <v>0</v>
      </c>
      <c r="CC55" s="20">
        <f t="shared" si="14"/>
        <v>0</v>
      </c>
      <c r="CD55" s="20">
        <f t="shared" si="14"/>
        <v>0</v>
      </c>
      <c r="CE55" s="20">
        <f t="shared" si="14"/>
        <v>0</v>
      </c>
      <c r="CF55" s="20">
        <f t="shared" si="14"/>
        <v>0</v>
      </c>
      <c r="CG55" s="20">
        <f t="shared" si="14"/>
        <v>0</v>
      </c>
      <c r="CH55" s="20">
        <f t="shared" si="14"/>
        <v>0</v>
      </c>
      <c r="CI55" s="20">
        <f t="shared" si="14"/>
        <v>0</v>
      </c>
      <c r="CJ55" s="20">
        <f t="shared" si="14"/>
        <v>0</v>
      </c>
      <c r="CK55" s="20">
        <f t="shared" si="14"/>
        <v>0</v>
      </c>
      <c r="CL55" s="20">
        <f t="shared" si="14"/>
        <v>0</v>
      </c>
      <c r="CM55" s="20">
        <f t="shared" si="14"/>
        <v>0</v>
      </c>
      <c r="CN55" s="20">
        <f t="shared" si="14"/>
        <v>0</v>
      </c>
      <c r="CO55" s="20">
        <f t="shared" si="14"/>
        <v>0</v>
      </c>
      <c r="CP55" s="20">
        <f t="shared" si="14"/>
        <v>0</v>
      </c>
      <c r="CQ55" s="20">
        <f t="shared" si="14"/>
        <v>0</v>
      </c>
      <c r="CR55" s="20">
        <f t="shared" si="14"/>
        <v>0</v>
      </c>
      <c r="CS55" s="20">
        <f t="shared" si="14"/>
        <v>0</v>
      </c>
      <c r="CT55" s="20">
        <f t="shared" si="14"/>
        <v>0</v>
      </c>
      <c r="CU55" s="20">
        <f aca="true" t="shared" si="15" ref="CU55:CZ55">CU51-CU38</f>
        <v>0</v>
      </c>
      <c r="CV55" s="20">
        <f t="shared" si="15"/>
        <v>0</v>
      </c>
      <c r="CW55" s="20">
        <f t="shared" si="15"/>
        <v>0</v>
      </c>
      <c r="CX55" s="20">
        <f t="shared" si="15"/>
        <v>0</v>
      </c>
      <c r="CY55" s="20">
        <f t="shared" si="15"/>
        <v>0</v>
      </c>
      <c r="CZ55" s="20">
        <f t="shared" si="15"/>
        <v>0</v>
      </c>
    </row>
    <row r="56" spans="1:104" ht="15" customHeight="1">
      <c r="A56" s="402"/>
      <c r="B56" s="14"/>
      <c r="C56" s="15"/>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row>
    <row r="57" spans="1:104" ht="15" customHeight="1">
      <c r="A57" s="17" t="s">
        <v>22</v>
      </c>
      <c r="B57" s="14"/>
      <c r="C57" s="15"/>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row>
    <row r="58" spans="1:104" ht="15" customHeight="1" thickBot="1">
      <c r="A58" s="402"/>
      <c r="B58" s="14"/>
      <c r="C58" s="15"/>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row>
    <row r="59" spans="1:104" s="440" customFormat="1" ht="15" customHeight="1" thickBot="1">
      <c r="A59" s="448" t="s">
        <v>147</v>
      </c>
      <c r="B59" s="449"/>
      <c r="C59" s="450">
        <f>SUM(D59:CZ59)</f>
        <v>0</v>
      </c>
      <c r="D59" s="451">
        <f aca="true" t="shared" si="16" ref="D59:AI59">(D38)/((1+$N$3)^D15)</f>
        <v>0</v>
      </c>
      <c r="E59" s="451">
        <f t="shared" si="16"/>
        <v>0</v>
      </c>
      <c r="F59" s="451">
        <f t="shared" si="16"/>
        <v>0</v>
      </c>
      <c r="G59" s="451">
        <f t="shared" si="16"/>
        <v>0</v>
      </c>
      <c r="H59" s="451">
        <f t="shared" si="16"/>
        <v>0</v>
      </c>
      <c r="I59" s="451">
        <f t="shared" si="16"/>
        <v>0</v>
      </c>
      <c r="J59" s="451">
        <f t="shared" si="16"/>
        <v>0</v>
      </c>
      <c r="K59" s="451">
        <f t="shared" si="16"/>
        <v>0</v>
      </c>
      <c r="L59" s="451">
        <f t="shared" si="16"/>
        <v>0</v>
      </c>
      <c r="M59" s="451">
        <f t="shared" si="16"/>
        <v>0</v>
      </c>
      <c r="N59" s="451">
        <f t="shared" si="16"/>
        <v>0</v>
      </c>
      <c r="O59" s="451">
        <f t="shared" si="16"/>
        <v>0</v>
      </c>
      <c r="P59" s="451">
        <f t="shared" si="16"/>
        <v>0</v>
      </c>
      <c r="Q59" s="451">
        <f t="shared" si="16"/>
        <v>0</v>
      </c>
      <c r="R59" s="451">
        <f t="shared" si="16"/>
        <v>0</v>
      </c>
      <c r="S59" s="451">
        <f t="shared" si="16"/>
        <v>0</v>
      </c>
      <c r="T59" s="451">
        <f t="shared" si="16"/>
        <v>0</v>
      </c>
      <c r="U59" s="451">
        <f t="shared" si="16"/>
        <v>0</v>
      </c>
      <c r="V59" s="451">
        <f t="shared" si="16"/>
        <v>0</v>
      </c>
      <c r="W59" s="451">
        <f t="shared" si="16"/>
        <v>0</v>
      </c>
      <c r="X59" s="451">
        <f t="shared" si="16"/>
        <v>0</v>
      </c>
      <c r="Y59" s="451">
        <f t="shared" si="16"/>
        <v>0</v>
      </c>
      <c r="Z59" s="451">
        <f t="shared" si="16"/>
        <v>0</v>
      </c>
      <c r="AA59" s="451">
        <f t="shared" si="16"/>
        <v>0</v>
      </c>
      <c r="AB59" s="451">
        <f t="shared" si="16"/>
        <v>0</v>
      </c>
      <c r="AC59" s="451">
        <f t="shared" si="16"/>
        <v>0</v>
      </c>
      <c r="AD59" s="451">
        <f t="shared" si="16"/>
        <v>0</v>
      </c>
      <c r="AE59" s="451">
        <f t="shared" si="16"/>
        <v>0</v>
      </c>
      <c r="AF59" s="451">
        <f t="shared" si="16"/>
        <v>0</v>
      </c>
      <c r="AG59" s="451">
        <f t="shared" si="16"/>
        <v>0</v>
      </c>
      <c r="AH59" s="451">
        <f t="shared" si="16"/>
        <v>0</v>
      </c>
      <c r="AI59" s="451">
        <f t="shared" si="16"/>
        <v>0</v>
      </c>
      <c r="AJ59" s="451">
        <f aca="true" t="shared" si="17" ref="AJ59:BO59">(AJ38)/((1+$N$3)^AJ15)</f>
        <v>0</v>
      </c>
      <c r="AK59" s="451">
        <f t="shared" si="17"/>
        <v>0</v>
      </c>
      <c r="AL59" s="451">
        <f t="shared" si="17"/>
        <v>0</v>
      </c>
      <c r="AM59" s="451">
        <f t="shared" si="17"/>
        <v>0</v>
      </c>
      <c r="AN59" s="451">
        <f t="shared" si="17"/>
        <v>0</v>
      </c>
      <c r="AO59" s="451">
        <f t="shared" si="17"/>
        <v>0</v>
      </c>
      <c r="AP59" s="451">
        <f t="shared" si="17"/>
        <v>0</v>
      </c>
      <c r="AQ59" s="451">
        <f t="shared" si="17"/>
        <v>0</v>
      </c>
      <c r="AR59" s="451">
        <f t="shared" si="17"/>
        <v>0</v>
      </c>
      <c r="AS59" s="451">
        <f t="shared" si="17"/>
        <v>0</v>
      </c>
      <c r="AT59" s="451">
        <f t="shared" si="17"/>
        <v>0</v>
      </c>
      <c r="AU59" s="451">
        <f t="shared" si="17"/>
        <v>0</v>
      </c>
      <c r="AV59" s="451">
        <f t="shared" si="17"/>
        <v>0</v>
      </c>
      <c r="AW59" s="451">
        <f t="shared" si="17"/>
        <v>0</v>
      </c>
      <c r="AX59" s="451">
        <f t="shared" si="17"/>
        <v>0</v>
      </c>
      <c r="AY59" s="451">
        <f t="shared" si="17"/>
        <v>0</v>
      </c>
      <c r="AZ59" s="451">
        <f t="shared" si="17"/>
        <v>0</v>
      </c>
      <c r="BA59" s="451">
        <f t="shared" si="17"/>
        <v>0</v>
      </c>
      <c r="BB59" s="451">
        <f t="shared" si="17"/>
        <v>0</v>
      </c>
      <c r="BC59" s="451">
        <f t="shared" si="17"/>
        <v>0</v>
      </c>
      <c r="BD59" s="451">
        <f t="shared" si="17"/>
        <v>0</v>
      </c>
      <c r="BE59" s="451">
        <f t="shared" si="17"/>
        <v>0</v>
      </c>
      <c r="BF59" s="451">
        <f t="shared" si="17"/>
        <v>0</v>
      </c>
      <c r="BG59" s="451">
        <f t="shared" si="17"/>
        <v>0</v>
      </c>
      <c r="BH59" s="451">
        <f t="shared" si="17"/>
        <v>0</v>
      </c>
      <c r="BI59" s="451">
        <f t="shared" si="17"/>
        <v>0</v>
      </c>
      <c r="BJ59" s="451">
        <f t="shared" si="17"/>
        <v>0</v>
      </c>
      <c r="BK59" s="451">
        <f t="shared" si="17"/>
        <v>0</v>
      </c>
      <c r="BL59" s="451">
        <f t="shared" si="17"/>
        <v>0</v>
      </c>
      <c r="BM59" s="451">
        <f t="shared" si="17"/>
        <v>0</v>
      </c>
      <c r="BN59" s="451">
        <f t="shared" si="17"/>
        <v>0</v>
      </c>
      <c r="BO59" s="451">
        <f t="shared" si="17"/>
        <v>0</v>
      </c>
      <c r="BP59" s="451">
        <f aca="true" t="shared" si="18" ref="BP59:CZ59">(BP38)/((1+$N$3)^BP15)</f>
        <v>0</v>
      </c>
      <c r="BQ59" s="451">
        <f t="shared" si="18"/>
        <v>0</v>
      </c>
      <c r="BR59" s="451">
        <f t="shared" si="18"/>
        <v>0</v>
      </c>
      <c r="BS59" s="451">
        <f t="shared" si="18"/>
        <v>0</v>
      </c>
      <c r="BT59" s="451">
        <f t="shared" si="18"/>
        <v>0</v>
      </c>
      <c r="BU59" s="451">
        <f t="shared" si="18"/>
        <v>0</v>
      </c>
      <c r="BV59" s="451">
        <f t="shared" si="18"/>
        <v>0</v>
      </c>
      <c r="BW59" s="451">
        <f t="shared" si="18"/>
        <v>0</v>
      </c>
      <c r="BX59" s="451">
        <f t="shared" si="18"/>
        <v>0</v>
      </c>
      <c r="BY59" s="451">
        <f t="shared" si="18"/>
        <v>0</v>
      </c>
      <c r="BZ59" s="451">
        <f t="shared" si="18"/>
        <v>0</v>
      </c>
      <c r="CA59" s="451">
        <f t="shared" si="18"/>
        <v>0</v>
      </c>
      <c r="CB59" s="451">
        <f t="shared" si="18"/>
        <v>0</v>
      </c>
      <c r="CC59" s="451">
        <f t="shared" si="18"/>
        <v>0</v>
      </c>
      <c r="CD59" s="451">
        <f t="shared" si="18"/>
        <v>0</v>
      </c>
      <c r="CE59" s="451">
        <f t="shared" si="18"/>
        <v>0</v>
      </c>
      <c r="CF59" s="451">
        <f t="shared" si="18"/>
        <v>0</v>
      </c>
      <c r="CG59" s="451">
        <f t="shared" si="18"/>
        <v>0</v>
      </c>
      <c r="CH59" s="451">
        <f t="shared" si="18"/>
        <v>0</v>
      </c>
      <c r="CI59" s="451">
        <f t="shared" si="18"/>
        <v>0</v>
      </c>
      <c r="CJ59" s="451">
        <f t="shared" si="18"/>
        <v>0</v>
      </c>
      <c r="CK59" s="451">
        <f t="shared" si="18"/>
        <v>0</v>
      </c>
      <c r="CL59" s="451">
        <f t="shared" si="18"/>
        <v>0</v>
      </c>
      <c r="CM59" s="451">
        <f t="shared" si="18"/>
        <v>0</v>
      </c>
      <c r="CN59" s="451">
        <f t="shared" si="18"/>
        <v>0</v>
      </c>
      <c r="CO59" s="451">
        <f t="shared" si="18"/>
        <v>0</v>
      </c>
      <c r="CP59" s="451">
        <f t="shared" si="18"/>
        <v>0</v>
      </c>
      <c r="CQ59" s="451">
        <f t="shared" si="18"/>
        <v>0</v>
      </c>
      <c r="CR59" s="451">
        <f t="shared" si="18"/>
        <v>0</v>
      </c>
      <c r="CS59" s="451">
        <f t="shared" si="18"/>
        <v>0</v>
      </c>
      <c r="CT59" s="451">
        <f t="shared" si="18"/>
        <v>0</v>
      </c>
      <c r="CU59" s="451">
        <f t="shared" si="18"/>
        <v>0</v>
      </c>
      <c r="CV59" s="451">
        <f t="shared" si="18"/>
        <v>0</v>
      </c>
      <c r="CW59" s="451">
        <f t="shared" si="18"/>
        <v>0</v>
      </c>
      <c r="CX59" s="451">
        <f t="shared" si="18"/>
        <v>0</v>
      </c>
      <c r="CY59" s="451">
        <f t="shared" si="18"/>
        <v>0</v>
      </c>
      <c r="CZ59" s="452">
        <f t="shared" si="18"/>
        <v>0</v>
      </c>
    </row>
    <row r="60" spans="1:104" s="440" customFormat="1" ht="15" customHeight="1" thickBot="1">
      <c r="A60" s="441"/>
      <c r="B60" s="442"/>
      <c r="C60" s="443"/>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444"/>
      <c r="BM60" s="444"/>
      <c r="BN60" s="444"/>
      <c r="BO60" s="444"/>
      <c r="BP60" s="444"/>
      <c r="BQ60" s="444"/>
      <c r="BR60" s="444"/>
      <c r="BS60" s="444"/>
      <c r="BT60" s="444"/>
      <c r="BU60" s="444"/>
      <c r="BV60" s="444"/>
      <c r="BW60" s="444"/>
      <c r="BX60" s="444"/>
      <c r="BY60" s="444"/>
      <c r="BZ60" s="444"/>
      <c r="CA60" s="444"/>
      <c r="CB60" s="444"/>
      <c r="CC60" s="444"/>
      <c r="CD60" s="444"/>
      <c r="CE60" s="444"/>
      <c r="CF60" s="444"/>
      <c r="CG60" s="444"/>
      <c r="CH60" s="444"/>
      <c r="CI60" s="444"/>
      <c r="CJ60" s="444"/>
      <c r="CK60" s="444"/>
      <c r="CL60" s="444"/>
      <c r="CM60" s="444"/>
      <c r="CN60" s="444"/>
      <c r="CO60" s="444"/>
      <c r="CP60" s="444"/>
      <c r="CQ60" s="444"/>
      <c r="CR60" s="444"/>
      <c r="CS60" s="444"/>
      <c r="CT60" s="444"/>
      <c r="CU60" s="444"/>
      <c r="CV60" s="444"/>
      <c r="CW60" s="444"/>
      <c r="CX60" s="444"/>
      <c r="CY60" s="444"/>
      <c r="CZ60" s="444"/>
    </row>
    <row r="61" spans="1:104" s="440" customFormat="1" ht="15" customHeight="1" thickBot="1">
      <c r="A61" s="454" t="s">
        <v>148</v>
      </c>
      <c r="B61" s="455"/>
      <c r="C61" s="456">
        <f>SUM(D61:CZ61)</f>
        <v>0</v>
      </c>
      <c r="D61" s="384">
        <f aca="true" t="shared" si="19" ref="D61:AI61">(D51)/((1+$N$3)^D15)</f>
        <v>0</v>
      </c>
      <c r="E61" s="384">
        <f t="shared" si="19"/>
        <v>0</v>
      </c>
      <c r="F61" s="384">
        <f t="shared" si="19"/>
        <v>0</v>
      </c>
      <c r="G61" s="384">
        <f t="shared" si="19"/>
        <v>0</v>
      </c>
      <c r="H61" s="384">
        <f t="shared" si="19"/>
        <v>0</v>
      </c>
      <c r="I61" s="384">
        <f t="shared" si="19"/>
        <v>0</v>
      </c>
      <c r="J61" s="384">
        <f t="shared" si="19"/>
        <v>0</v>
      </c>
      <c r="K61" s="384">
        <f t="shared" si="19"/>
        <v>0</v>
      </c>
      <c r="L61" s="384">
        <f t="shared" si="19"/>
        <v>0</v>
      </c>
      <c r="M61" s="384">
        <f t="shared" si="19"/>
        <v>0</v>
      </c>
      <c r="N61" s="384">
        <f t="shared" si="19"/>
        <v>0</v>
      </c>
      <c r="O61" s="384">
        <f t="shared" si="19"/>
        <v>0</v>
      </c>
      <c r="P61" s="384">
        <f t="shared" si="19"/>
        <v>0</v>
      </c>
      <c r="Q61" s="384">
        <f t="shared" si="19"/>
        <v>0</v>
      </c>
      <c r="R61" s="384">
        <f t="shared" si="19"/>
        <v>0</v>
      </c>
      <c r="S61" s="384">
        <f t="shared" si="19"/>
        <v>0</v>
      </c>
      <c r="T61" s="384">
        <f t="shared" si="19"/>
        <v>0</v>
      </c>
      <c r="U61" s="384">
        <f t="shared" si="19"/>
        <v>0</v>
      </c>
      <c r="V61" s="384">
        <f t="shared" si="19"/>
        <v>0</v>
      </c>
      <c r="W61" s="384">
        <f t="shared" si="19"/>
        <v>0</v>
      </c>
      <c r="X61" s="384">
        <f t="shared" si="19"/>
        <v>0</v>
      </c>
      <c r="Y61" s="384">
        <f t="shared" si="19"/>
        <v>0</v>
      </c>
      <c r="Z61" s="384">
        <f t="shared" si="19"/>
        <v>0</v>
      </c>
      <c r="AA61" s="384">
        <f t="shared" si="19"/>
        <v>0</v>
      </c>
      <c r="AB61" s="384">
        <f t="shared" si="19"/>
        <v>0</v>
      </c>
      <c r="AC61" s="384">
        <f t="shared" si="19"/>
        <v>0</v>
      </c>
      <c r="AD61" s="384">
        <f t="shared" si="19"/>
        <v>0</v>
      </c>
      <c r="AE61" s="384">
        <f t="shared" si="19"/>
        <v>0</v>
      </c>
      <c r="AF61" s="384">
        <f t="shared" si="19"/>
        <v>0</v>
      </c>
      <c r="AG61" s="384">
        <f t="shared" si="19"/>
        <v>0</v>
      </c>
      <c r="AH61" s="384">
        <f t="shared" si="19"/>
        <v>0</v>
      </c>
      <c r="AI61" s="384">
        <f t="shared" si="19"/>
        <v>0</v>
      </c>
      <c r="AJ61" s="384">
        <f aca="true" t="shared" si="20" ref="AJ61:BO61">(AJ51)/((1+$N$3)^AJ15)</f>
        <v>0</v>
      </c>
      <c r="AK61" s="384">
        <f t="shared" si="20"/>
        <v>0</v>
      </c>
      <c r="AL61" s="384">
        <f t="shared" si="20"/>
        <v>0</v>
      </c>
      <c r="AM61" s="384">
        <f t="shared" si="20"/>
        <v>0</v>
      </c>
      <c r="AN61" s="384">
        <f t="shared" si="20"/>
        <v>0</v>
      </c>
      <c r="AO61" s="384">
        <f t="shared" si="20"/>
        <v>0</v>
      </c>
      <c r="AP61" s="384">
        <f t="shared" si="20"/>
        <v>0</v>
      </c>
      <c r="AQ61" s="384">
        <f t="shared" si="20"/>
        <v>0</v>
      </c>
      <c r="AR61" s="384">
        <f t="shared" si="20"/>
        <v>0</v>
      </c>
      <c r="AS61" s="384">
        <f t="shared" si="20"/>
        <v>0</v>
      </c>
      <c r="AT61" s="384">
        <f t="shared" si="20"/>
        <v>0</v>
      </c>
      <c r="AU61" s="384">
        <f t="shared" si="20"/>
        <v>0</v>
      </c>
      <c r="AV61" s="384">
        <f t="shared" si="20"/>
        <v>0</v>
      </c>
      <c r="AW61" s="384">
        <f t="shared" si="20"/>
        <v>0</v>
      </c>
      <c r="AX61" s="384">
        <f t="shared" si="20"/>
        <v>0</v>
      </c>
      <c r="AY61" s="384">
        <f t="shared" si="20"/>
        <v>0</v>
      </c>
      <c r="AZ61" s="384">
        <f t="shared" si="20"/>
        <v>0</v>
      </c>
      <c r="BA61" s="384">
        <f t="shared" si="20"/>
        <v>0</v>
      </c>
      <c r="BB61" s="384">
        <f t="shared" si="20"/>
        <v>0</v>
      </c>
      <c r="BC61" s="384">
        <f t="shared" si="20"/>
        <v>0</v>
      </c>
      <c r="BD61" s="384">
        <f t="shared" si="20"/>
        <v>0</v>
      </c>
      <c r="BE61" s="384">
        <f t="shared" si="20"/>
        <v>0</v>
      </c>
      <c r="BF61" s="384">
        <f t="shared" si="20"/>
        <v>0</v>
      </c>
      <c r="BG61" s="384">
        <f t="shared" si="20"/>
        <v>0</v>
      </c>
      <c r="BH61" s="384">
        <f t="shared" si="20"/>
        <v>0</v>
      </c>
      <c r="BI61" s="384">
        <f t="shared" si="20"/>
        <v>0</v>
      </c>
      <c r="BJ61" s="384">
        <f t="shared" si="20"/>
        <v>0</v>
      </c>
      <c r="BK61" s="384">
        <f t="shared" si="20"/>
        <v>0</v>
      </c>
      <c r="BL61" s="384">
        <f t="shared" si="20"/>
        <v>0</v>
      </c>
      <c r="BM61" s="384">
        <f t="shared" si="20"/>
        <v>0</v>
      </c>
      <c r="BN61" s="384">
        <f t="shared" si="20"/>
        <v>0</v>
      </c>
      <c r="BO61" s="384">
        <f t="shared" si="20"/>
        <v>0</v>
      </c>
      <c r="BP61" s="384">
        <f aca="true" t="shared" si="21" ref="BP61:CZ61">(BP51)/((1+$N$3)^BP15)</f>
        <v>0</v>
      </c>
      <c r="BQ61" s="384">
        <f t="shared" si="21"/>
        <v>0</v>
      </c>
      <c r="BR61" s="384">
        <f t="shared" si="21"/>
        <v>0</v>
      </c>
      <c r="BS61" s="384">
        <f t="shared" si="21"/>
        <v>0</v>
      </c>
      <c r="BT61" s="384">
        <f t="shared" si="21"/>
        <v>0</v>
      </c>
      <c r="BU61" s="384">
        <f t="shared" si="21"/>
        <v>0</v>
      </c>
      <c r="BV61" s="384">
        <f t="shared" si="21"/>
        <v>0</v>
      </c>
      <c r="BW61" s="384">
        <f t="shared" si="21"/>
        <v>0</v>
      </c>
      <c r="BX61" s="384">
        <f t="shared" si="21"/>
        <v>0</v>
      </c>
      <c r="BY61" s="384">
        <f t="shared" si="21"/>
        <v>0</v>
      </c>
      <c r="BZ61" s="384">
        <f t="shared" si="21"/>
        <v>0</v>
      </c>
      <c r="CA61" s="384">
        <f t="shared" si="21"/>
        <v>0</v>
      </c>
      <c r="CB61" s="384">
        <f t="shared" si="21"/>
        <v>0</v>
      </c>
      <c r="CC61" s="384">
        <f t="shared" si="21"/>
        <v>0</v>
      </c>
      <c r="CD61" s="384">
        <f t="shared" si="21"/>
        <v>0</v>
      </c>
      <c r="CE61" s="384">
        <f t="shared" si="21"/>
        <v>0</v>
      </c>
      <c r="CF61" s="384">
        <f t="shared" si="21"/>
        <v>0</v>
      </c>
      <c r="CG61" s="384">
        <f t="shared" si="21"/>
        <v>0</v>
      </c>
      <c r="CH61" s="384">
        <f t="shared" si="21"/>
        <v>0</v>
      </c>
      <c r="CI61" s="384">
        <f t="shared" si="21"/>
        <v>0</v>
      </c>
      <c r="CJ61" s="384">
        <f t="shared" si="21"/>
        <v>0</v>
      </c>
      <c r="CK61" s="384">
        <f t="shared" si="21"/>
        <v>0</v>
      </c>
      <c r="CL61" s="384">
        <f t="shared" si="21"/>
        <v>0</v>
      </c>
      <c r="CM61" s="384">
        <f t="shared" si="21"/>
        <v>0</v>
      </c>
      <c r="CN61" s="384">
        <f t="shared" si="21"/>
        <v>0</v>
      </c>
      <c r="CO61" s="384">
        <f t="shared" si="21"/>
        <v>0</v>
      </c>
      <c r="CP61" s="384">
        <f t="shared" si="21"/>
        <v>0</v>
      </c>
      <c r="CQ61" s="384">
        <f t="shared" si="21"/>
        <v>0</v>
      </c>
      <c r="CR61" s="384">
        <f t="shared" si="21"/>
        <v>0</v>
      </c>
      <c r="CS61" s="384">
        <f t="shared" si="21"/>
        <v>0</v>
      </c>
      <c r="CT61" s="384">
        <f t="shared" si="21"/>
        <v>0</v>
      </c>
      <c r="CU61" s="384">
        <f t="shared" si="21"/>
        <v>0</v>
      </c>
      <c r="CV61" s="384">
        <f t="shared" si="21"/>
        <v>0</v>
      </c>
      <c r="CW61" s="384">
        <f t="shared" si="21"/>
        <v>0</v>
      </c>
      <c r="CX61" s="384">
        <f t="shared" si="21"/>
        <v>0</v>
      </c>
      <c r="CY61" s="384">
        <f t="shared" si="21"/>
        <v>0</v>
      </c>
      <c r="CZ61" s="457">
        <f t="shared" si="21"/>
        <v>0</v>
      </c>
    </row>
    <row r="62" spans="1:104" s="440" customFormat="1" ht="15" customHeight="1" thickBot="1">
      <c r="A62" s="445"/>
      <c r="B62" s="446"/>
      <c r="C62" s="446"/>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c r="AZ62" s="447"/>
      <c r="BA62" s="447"/>
      <c r="BB62" s="447"/>
      <c r="BC62" s="447"/>
      <c r="BD62" s="447"/>
      <c r="BE62" s="447"/>
      <c r="BF62" s="447"/>
      <c r="BG62" s="447"/>
      <c r="BH62" s="447"/>
      <c r="BI62" s="447"/>
      <c r="BJ62" s="447"/>
      <c r="BK62" s="447"/>
      <c r="BL62" s="447"/>
      <c r="BM62" s="447"/>
      <c r="BN62" s="447"/>
      <c r="BO62" s="447"/>
      <c r="BP62" s="447"/>
      <c r="BQ62" s="447"/>
      <c r="BR62" s="447"/>
      <c r="BS62" s="447"/>
      <c r="BT62" s="447"/>
      <c r="BU62" s="447"/>
      <c r="BV62" s="447"/>
      <c r="BW62" s="447"/>
      <c r="BX62" s="447"/>
      <c r="BY62" s="447"/>
      <c r="BZ62" s="447"/>
      <c r="CA62" s="447"/>
      <c r="CB62" s="447"/>
      <c r="CC62" s="447"/>
      <c r="CD62" s="447"/>
      <c r="CE62" s="447"/>
      <c r="CF62" s="447"/>
      <c r="CG62" s="447"/>
      <c r="CH62" s="447"/>
      <c r="CI62" s="447"/>
      <c r="CJ62" s="447"/>
      <c r="CK62" s="447"/>
      <c r="CL62" s="447"/>
      <c r="CM62" s="447"/>
      <c r="CN62" s="447"/>
      <c r="CO62" s="447"/>
      <c r="CP62" s="447"/>
      <c r="CQ62" s="447"/>
      <c r="CR62" s="447"/>
      <c r="CS62" s="447"/>
      <c r="CT62" s="447"/>
      <c r="CU62" s="447"/>
      <c r="CV62" s="447"/>
      <c r="CW62" s="447"/>
      <c r="CX62" s="447"/>
      <c r="CY62" s="447"/>
      <c r="CZ62" s="447"/>
    </row>
    <row r="63" spans="1:104" s="440" customFormat="1" ht="15" customHeight="1" thickBot="1">
      <c r="A63" s="437" t="s">
        <v>149</v>
      </c>
      <c r="B63" s="438"/>
      <c r="C63" s="439">
        <f>SUM(D63:CZ63)</f>
        <v>0</v>
      </c>
      <c r="D63" s="439">
        <f aca="true" t="shared" si="22" ref="D63:AI63">D61-D59</f>
        <v>0</v>
      </c>
      <c r="E63" s="439">
        <f t="shared" si="22"/>
        <v>0</v>
      </c>
      <c r="F63" s="439">
        <f t="shared" si="22"/>
        <v>0</v>
      </c>
      <c r="G63" s="439">
        <f t="shared" si="22"/>
        <v>0</v>
      </c>
      <c r="H63" s="439">
        <f t="shared" si="22"/>
        <v>0</v>
      </c>
      <c r="I63" s="439">
        <f t="shared" si="22"/>
        <v>0</v>
      </c>
      <c r="J63" s="439">
        <f t="shared" si="22"/>
        <v>0</v>
      </c>
      <c r="K63" s="439">
        <f t="shared" si="22"/>
        <v>0</v>
      </c>
      <c r="L63" s="439">
        <f t="shared" si="22"/>
        <v>0</v>
      </c>
      <c r="M63" s="439">
        <f t="shared" si="22"/>
        <v>0</v>
      </c>
      <c r="N63" s="439">
        <f t="shared" si="22"/>
        <v>0</v>
      </c>
      <c r="O63" s="439">
        <f t="shared" si="22"/>
        <v>0</v>
      </c>
      <c r="P63" s="439">
        <f t="shared" si="22"/>
        <v>0</v>
      </c>
      <c r="Q63" s="439">
        <f t="shared" si="22"/>
        <v>0</v>
      </c>
      <c r="R63" s="439">
        <f t="shared" si="22"/>
        <v>0</v>
      </c>
      <c r="S63" s="439">
        <f t="shared" si="22"/>
        <v>0</v>
      </c>
      <c r="T63" s="439">
        <f t="shared" si="22"/>
        <v>0</v>
      </c>
      <c r="U63" s="439">
        <f t="shared" si="22"/>
        <v>0</v>
      </c>
      <c r="V63" s="439">
        <f t="shared" si="22"/>
        <v>0</v>
      </c>
      <c r="W63" s="439">
        <f t="shared" si="22"/>
        <v>0</v>
      </c>
      <c r="X63" s="439">
        <f t="shared" si="22"/>
        <v>0</v>
      </c>
      <c r="Y63" s="439">
        <f t="shared" si="22"/>
        <v>0</v>
      </c>
      <c r="Z63" s="439">
        <f t="shared" si="22"/>
        <v>0</v>
      </c>
      <c r="AA63" s="439">
        <f t="shared" si="22"/>
        <v>0</v>
      </c>
      <c r="AB63" s="439">
        <f t="shared" si="22"/>
        <v>0</v>
      </c>
      <c r="AC63" s="439">
        <f t="shared" si="22"/>
        <v>0</v>
      </c>
      <c r="AD63" s="439">
        <f t="shared" si="22"/>
        <v>0</v>
      </c>
      <c r="AE63" s="439">
        <f t="shared" si="22"/>
        <v>0</v>
      </c>
      <c r="AF63" s="439">
        <f t="shared" si="22"/>
        <v>0</v>
      </c>
      <c r="AG63" s="439">
        <f t="shared" si="22"/>
        <v>0</v>
      </c>
      <c r="AH63" s="439">
        <f t="shared" si="22"/>
        <v>0</v>
      </c>
      <c r="AI63" s="439">
        <f t="shared" si="22"/>
        <v>0</v>
      </c>
      <c r="AJ63" s="439">
        <f aca="true" t="shared" si="23" ref="AJ63:BO63">AJ61-AJ59</f>
        <v>0</v>
      </c>
      <c r="AK63" s="439">
        <f t="shared" si="23"/>
        <v>0</v>
      </c>
      <c r="AL63" s="439">
        <f t="shared" si="23"/>
        <v>0</v>
      </c>
      <c r="AM63" s="439">
        <f t="shared" si="23"/>
        <v>0</v>
      </c>
      <c r="AN63" s="439">
        <f t="shared" si="23"/>
        <v>0</v>
      </c>
      <c r="AO63" s="439">
        <f t="shared" si="23"/>
        <v>0</v>
      </c>
      <c r="AP63" s="439">
        <f t="shared" si="23"/>
        <v>0</v>
      </c>
      <c r="AQ63" s="439">
        <f t="shared" si="23"/>
        <v>0</v>
      </c>
      <c r="AR63" s="439">
        <f t="shared" si="23"/>
        <v>0</v>
      </c>
      <c r="AS63" s="439">
        <f t="shared" si="23"/>
        <v>0</v>
      </c>
      <c r="AT63" s="439">
        <f t="shared" si="23"/>
        <v>0</v>
      </c>
      <c r="AU63" s="439">
        <f t="shared" si="23"/>
        <v>0</v>
      </c>
      <c r="AV63" s="439">
        <f t="shared" si="23"/>
        <v>0</v>
      </c>
      <c r="AW63" s="439">
        <f t="shared" si="23"/>
        <v>0</v>
      </c>
      <c r="AX63" s="439">
        <f t="shared" si="23"/>
        <v>0</v>
      </c>
      <c r="AY63" s="439">
        <f t="shared" si="23"/>
        <v>0</v>
      </c>
      <c r="AZ63" s="439">
        <f t="shared" si="23"/>
        <v>0</v>
      </c>
      <c r="BA63" s="439">
        <f t="shared" si="23"/>
        <v>0</v>
      </c>
      <c r="BB63" s="439">
        <f t="shared" si="23"/>
        <v>0</v>
      </c>
      <c r="BC63" s="439">
        <f t="shared" si="23"/>
        <v>0</v>
      </c>
      <c r="BD63" s="439">
        <f t="shared" si="23"/>
        <v>0</v>
      </c>
      <c r="BE63" s="439">
        <f t="shared" si="23"/>
        <v>0</v>
      </c>
      <c r="BF63" s="439">
        <f t="shared" si="23"/>
        <v>0</v>
      </c>
      <c r="BG63" s="439">
        <f t="shared" si="23"/>
        <v>0</v>
      </c>
      <c r="BH63" s="439">
        <f t="shared" si="23"/>
        <v>0</v>
      </c>
      <c r="BI63" s="439">
        <f t="shared" si="23"/>
        <v>0</v>
      </c>
      <c r="BJ63" s="439">
        <f t="shared" si="23"/>
        <v>0</v>
      </c>
      <c r="BK63" s="439">
        <f t="shared" si="23"/>
        <v>0</v>
      </c>
      <c r="BL63" s="439">
        <f t="shared" si="23"/>
        <v>0</v>
      </c>
      <c r="BM63" s="439">
        <f t="shared" si="23"/>
        <v>0</v>
      </c>
      <c r="BN63" s="439">
        <f t="shared" si="23"/>
        <v>0</v>
      </c>
      <c r="BO63" s="439">
        <f t="shared" si="23"/>
        <v>0</v>
      </c>
      <c r="BP63" s="439">
        <f aca="true" t="shared" si="24" ref="BP63:CV63">BP61-BP59</f>
        <v>0</v>
      </c>
      <c r="BQ63" s="439">
        <f t="shared" si="24"/>
        <v>0</v>
      </c>
      <c r="BR63" s="439">
        <f t="shared" si="24"/>
        <v>0</v>
      </c>
      <c r="BS63" s="439">
        <f t="shared" si="24"/>
        <v>0</v>
      </c>
      <c r="BT63" s="439">
        <f t="shared" si="24"/>
        <v>0</v>
      </c>
      <c r="BU63" s="439">
        <f t="shared" si="24"/>
        <v>0</v>
      </c>
      <c r="BV63" s="439">
        <f t="shared" si="24"/>
        <v>0</v>
      </c>
      <c r="BW63" s="439">
        <f t="shared" si="24"/>
        <v>0</v>
      </c>
      <c r="BX63" s="439">
        <f t="shared" si="24"/>
        <v>0</v>
      </c>
      <c r="BY63" s="439">
        <f t="shared" si="24"/>
        <v>0</v>
      </c>
      <c r="BZ63" s="439">
        <f t="shared" si="24"/>
        <v>0</v>
      </c>
      <c r="CA63" s="439">
        <f t="shared" si="24"/>
        <v>0</v>
      </c>
      <c r="CB63" s="439">
        <f t="shared" si="24"/>
        <v>0</v>
      </c>
      <c r="CC63" s="439">
        <f t="shared" si="24"/>
        <v>0</v>
      </c>
      <c r="CD63" s="439">
        <f t="shared" si="24"/>
        <v>0</v>
      </c>
      <c r="CE63" s="439">
        <f t="shared" si="24"/>
        <v>0</v>
      </c>
      <c r="CF63" s="439">
        <f t="shared" si="24"/>
        <v>0</v>
      </c>
      <c r="CG63" s="439">
        <f t="shared" si="24"/>
        <v>0</v>
      </c>
      <c r="CH63" s="439">
        <f t="shared" si="24"/>
        <v>0</v>
      </c>
      <c r="CI63" s="439">
        <f t="shared" si="24"/>
        <v>0</v>
      </c>
      <c r="CJ63" s="439">
        <f t="shared" si="24"/>
        <v>0</v>
      </c>
      <c r="CK63" s="439">
        <f t="shared" si="24"/>
        <v>0</v>
      </c>
      <c r="CL63" s="439">
        <f t="shared" si="24"/>
        <v>0</v>
      </c>
      <c r="CM63" s="439">
        <f t="shared" si="24"/>
        <v>0</v>
      </c>
      <c r="CN63" s="439">
        <f t="shared" si="24"/>
        <v>0</v>
      </c>
      <c r="CO63" s="439">
        <f t="shared" si="24"/>
        <v>0</v>
      </c>
      <c r="CP63" s="439">
        <f t="shared" si="24"/>
        <v>0</v>
      </c>
      <c r="CQ63" s="439">
        <f t="shared" si="24"/>
        <v>0</v>
      </c>
      <c r="CR63" s="439">
        <f t="shared" si="24"/>
        <v>0</v>
      </c>
      <c r="CS63" s="439">
        <f t="shared" si="24"/>
        <v>0</v>
      </c>
      <c r="CT63" s="439">
        <f t="shared" si="24"/>
        <v>0</v>
      </c>
      <c r="CU63" s="439">
        <f t="shared" si="24"/>
        <v>0</v>
      </c>
      <c r="CV63" s="439">
        <f t="shared" si="24"/>
        <v>0</v>
      </c>
      <c r="CW63" s="439">
        <f>CW61-CW59</f>
        <v>0</v>
      </c>
      <c r="CX63" s="439">
        <f>CX61-CX59</f>
        <v>0</v>
      </c>
      <c r="CY63" s="439">
        <f>CY61-CY59</f>
        <v>0</v>
      </c>
      <c r="CZ63" s="453">
        <f>CZ61-CZ59</f>
        <v>0</v>
      </c>
    </row>
    <row r="64" ht="12.75">
      <c r="D64" s="8"/>
    </row>
    <row r="65" spans="1:4" ht="12.75">
      <c r="A65" s="4"/>
      <c r="C65" s="10"/>
      <c r="D65" s="9"/>
    </row>
    <row r="66" spans="2:4" ht="12.75">
      <c r="B66" s="3"/>
      <c r="C66" s="3"/>
      <c r="D66" s="8"/>
    </row>
    <row r="67" ht="12.75">
      <c r="D67" s="8"/>
    </row>
  </sheetData>
  <sheetProtection password="C395" sheet="1"/>
  <mergeCells count="19">
    <mergeCell ref="D4:G4"/>
    <mergeCell ref="A5:B5"/>
    <mergeCell ref="D5:G5"/>
    <mergeCell ref="A41:A45"/>
    <mergeCell ref="A18:A37"/>
    <mergeCell ref="A46:A50"/>
    <mergeCell ref="A6:B6"/>
    <mergeCell ref="A7:D7"/>
    <mergeCell ref="D6:G6"/>
    <mergeCell ref="M4:N4"/>
    <mergeCell ref="M5:N5"/>
    <mergeCell ref="A1:B1"/>
    <mergeCell ref="D1:G1"/>
    <mergeCell ref="A2:B2"/>
    <mergeCell ref="D2:G2"/>
    <mergeCell ref="I4:L4"/>
    <mergeCell ref="A3:B3"/>
    <mergeCell ref="D3:G3"/>
    <mergeCell ref="A4:B4"/>
  </mergeCells>
  <dataValidations count="4">
    <dataValidation type="date" allowBlank="1" showInputMessage="1" showErrorMessage="1" sqref="D3">
      <formula1>40544</formula1>
      <formula2>73415</formula2>
    </dataValidation>
    <dataValidation type="decimal" allowBlank="1" showInputMessage="1" showErrorMessage="1" sqref="N3">
      <formula1>0</formula1>
      <formula2>10</formula2>
    </dataValidation>
    <dataValidation type="textLength" allowBlank="1" showInputMessage="1" showErrorMessage="1" sqref="B49:B50 C41:C50 B18:C37 D4 B41:B47 D1">
      <formula1>0</formula1>
      <formula2>30</formula2>
    </dataValidation>
    <dataValidation type="decimal" operator="greaterThanOrEqual" allowBlank="1" showInputMessage="1" showErrorMessage="1" sqref="D18:CZ37 D41:CZ50">
      <formula1>0</formula1>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Z91"/>
  <sheetViews>
    <sheetView zoomScalePageLayoutView="0" workbookViewId="0" topLeftCell="A1">
      <selection activeCell="D54" sqref="D54"/>
    </sheetView>
  </sheetViews>
  <sheetFormatPr defaultColWidth="9.00390625" defaultRowHeight="12.75"/>
  <cols>
    <col min="1" max="1" width="14.625" style="25" customWidth="1"/>
    <col min="2" max="2" width="28.50390625" style="25" customWidth="1"/>
    <col min="3" max="3" width="13.625" style="25" customWidth="1"/>
    <col min="4" max="103" width="10.625" style="25" customWidth="1"/>
    <col min="104" max="104" width="10.625" style="54" customWidth="1"/>
    <col min="105" max="16384" width="9.00390625" style="5" customWidth="1"/>
  </cols>
  <sheetData>
    <row r="1" spans="1:103" ht="15" customHeight="1">
      <c r="A1" s="502" t="s">
        <v>0</v>
      </c>
      <c r="B1" s="503"/>
      <c r="C1" s="230"/>
      <c r="D1" s="476" t="s">
        <v>90</v>
      </c>
      <c r="E1" s="476"/>
      <c r="F1" s="476"/>
      <c r="G1" s="477"/>
      <c r="I1" s="502" t="s">
        <v>12</v>
      </c>
      <c r="J1" s="503"/>
      <c r="K1" s="503"/>
      <c r="L1" s="503"/>
      <c r="M1" s="231"/>
      <c r="O1" s="54"/>
      <c r="P1" s="54"/>
      <c r="Q1" s="54"/>
      <c r="R1" s="54"/>
      <c r="S1" s="54"/>
      <c r="T1" s="54"/>
      <c r="U1" s="54"/>
      <c r="V1" s="54"/>
      <c r="W1" s="54"/>
      <c r="X1" s="54"/>
      <c r="CW1" s="54"/>
      <c r="CX1" s="54"/>
      <c r="CY1" s="54"/>
    </row>
    <row r="2" spans="1:103" ht="15" customHeight="1">
      <c r="A2" s="506" t="s">
        <v>1</v>
      </c>
      <c r="B2" s="507"/>
      <c r="C2" s="232"/>
      <c r="D2" s="511" t="s">
        <v>91</v>
      </c>
      <c r="E2" s="511"/>
      <c r="F2" s="511"/>
      <c r="G2" s="512"/>
      <c r="I2" s="504" t="s">
        <v>13</v>
      </c>
      <c r="J2" s="505"/>
      <c r="K2" s="505"/>
      <c r="L2" s="505"/>
      <c r="M2" s="233" t="e">
        <f>SUM(D59:CZ59)/SUM(D35:M35)</f>
        <v>#DIV/0!</v>
      </c>
      <c r="N2" s="234"/>
      <c r="O2" s="54"/>
      <c r="P2" s="54"/>
      <c r="Q2" s="54"/>
      <c r="R2" s="54"/>
      <c r="S2" s="54"/>
      <c r="T2" s="54"/>
      <c r="U2" s="54"/>
      <c r="V2" s="54"/>
      <c r="W2" s="54"/>
      <c r="X2" s="54"/>
      <c r="CW2" s="54"/>
      <c r="CX2" s="54"/>
      <c r="CY2" s="54"/>
    </row>
    <row r="3" spans="1:103" ht="15" customHeight="1">
      <c r="A3" s="506" t="s">
        <v>2</v>
      </c>
      <c r="B3" s="507"/>
      <c r="C3" s="232"/>
      <c r="D3" s="484">
        <v>44256</v>
      </c>
      <c r="E3" s="484"/>
      <c r="F3" s="484"/>
      <c r="G3" s="485"/>
      <c r="I3" s="235"/>
      <c r="J3" s="236"/>
      <c r="K3" s="236"/>
      <c r="L3" s="236"/>
      <c r="M3" s="237"/>
      <c r="O3" s="54"/>
      <c r="P3" s="54"/>
      <c r="Q3" s="54"/>
      <c r="R3" s="54"/>
      <c r="S3" s="238"/>
      <c r="T3" s="54"/>
      <c r="U3" s="54"/>
      <c r="V3" s="54"/>
      <c r="W3" s="54"/>
      <c r="X3" s="54"/>
      <c r="CW3" s="54"/>
      <c r="CX3" s="54"/>
      <c r="CY3" s="54"/>
    </row>
    <row r="4" spans="1:103" ht="15" customHeight="1">
      <c r="A4" s="506" t="s">
        <v>16</v>
      </c>
      <c r="B4" s="507"/>
      <c r="C4" s="232"/>
      <c r="D4" s="480" t="s">
        <v>92</v>
      </c>
      <c r="E4" s="480"/>
      <c r="F4" s="480"/>
      <c r="G4" s="481"/>
      <c r="I4" s="506" t="s">
        <v>31</v>
      </c>
      <c r="J4" s="507"/>
      <c r="K4" s="507"/>
      <c r="L4" s="507"/>
      <c r="M4" s="237"/>
      <c r="O4" s="239"/>
      <c r="P4" s="54"/>
      <c r="Q4" s="54"/>
      <c r="R4" s="54"/>
      <c r="S4" s="54"/>
      <c r="T4" s="54"/>
      <c r="U4" s="54"/>
      <c r="V4" s="54"/>
      <c r="W4" s="54"/>
      <c r="X4" s="54"/>
      <c r="CW4" s="54"/>
      <c r="CX4" s="54"/>
      <c r="CY4" s="54"/>
    </row>
    <row r="5" spans="1:103" ht="15" customHeight="1" thickBot="1">
      <c r="A5" s="506" t="s">
        <v>152</v>
      </c>
      <c r="B5" s="507"/>
      <c r="C5" s="517"/>
      <c r="D5" s="511">
        <v>2021</v>
      </c>
      <c r="E5" s="511"/>
      <c r="F5" s="511"/>
      <c r="G5" s="512"/>
      <c r="I5" s="508" t="s">
        <v>107</v>
      </c>
      <c r="J5" s="509"/>
      <c r="K5" s="509"/>
      <c r="L5" s="509"/>
      <c r="M5" s="237"/>
      <c r="O5" s="240"/>
      <c r="P5" s="54"/>
      <c r="Q5" s="54"/>
      <c r="R5" s="54"/>
      <c r="S5" s="54"/>
      <c r="T5" s="54"/>
      <c r="U5" s="54"/>
      <c r="V5" s="54"/>
      <c r="W5" s="54"/>
      <c r="X5" s="54"/>
      <c r="CW5" s="54"/>
      <c r="CX5" s="54"/>
      <c r="CY5" s="54"/>
    </row>
    <row r="6" spans="1:103" ht="15" customHeight="1" thickBot="1">
      <c r="A6" s="520" t="s">
        <v>153</v>
      </c>
      <c r="B6" s="521"/>
      <c r="C6" s="241"/>
      <c r="D6" s="495">
        <v>0</v>
      </c>
      <c r="E6" s="515"/>
      <c r="F6" s="515"/>
      <c r="G6" s="516"/>
      <c r="I6" s="504" t="s">
        <v>14</v>
      </c>
      <c r="J6" s="505"/>
      <c r="K6" s="505"/>
      <c r="L6" s="505"/>
      <c r="M6" s="49">
        <v>0.03</v>
      </c>
      <c r="N6" s="500" t="s">
        <v>105</v>
      </c>
      <c r="O6" s="501"/>
      <c r="P6" s="54"/>
      <c r="Q6" s="54"/>
      <c r="R6" s="54"/>
      <c r="S6" s="54"/>
      <c r="T6" s="242"/>
      <c r="U6" s="54"/>
      <c r="V6" s="54"/>
      <c r="W6" s="54"/>
      <c r="X6" s="54"/>
      <c r="CW6" s="54"/>
      <c r="CX6" s="54"/>
      <c r="CY6" s="54"/>
    </row>
    <row r="7" spans="1:103" ht="15" customHeight="1">
      <c r="A7" s="519"/>
      <c r="B7" s="519"/>
      <c r="C7" s="519"/>
      <c r="D7" s="519"/>
      <c r="E7" s="54"/>
      <c r="F7" s="54"/>
      <c r="G7" s="54"/>
      <c r="I7" s="301" t="s">
        <v>108</v>
      </c>
      <c r="J7" s="236"/>
      <c r="K7" s="236"/>
      <c r="L7" s="513">
        <f>SUM(D86:CZ86)</f>
        <v>0</v>
      </c>
      <c r="M7" s="514"/>
      <c r="N7" s="498" t="e">
        <f>L7/D6</f>
        <v>#DIV/0!</v>
      </c>
      <c r="O7" s="499"/>
      <c r="P7" s="54"/>
      <c r="Q7" s="54"/>
      <c r="R7" s="54"/>
      <c r="S7" s="238"/>
      <c r="T7" s="54"/>
      <c r="U7" s="54"/>
      <c r="V7" s="54"/>
      <c r="W7" s="54"/>
      <c r="X7" s="54"/>
      <c r="Y7" s="52"/>
      <c r="Z7" s="52"/>
      <c r="AA7" s="52"/>
      <c r="AB7" s="52"/>
      <c r="CW7" s="54"/>
      <c r="CX7" s="54"/>
      <c r="CY7" s="54"/>
    </row>
    <row r="8" spans="1:103" ht="15" customHeight="1">
      <c r="A8" s="284" t="s">
        <v>142</v>
      </c>
      <c r="B8" s="122"/>
      <c r="C8" s="122"/>
      <c r="D8" s="214"/>
      <c r="E8" s="54"/>
      <c r="F8" s="54"/>
      <c r="G8" s="54"/>
      <c r="I8" s="301" t="s">
        <v>109</v>
      </c>
      <c r="J8" s="236"/>
      <c r="K8" s="236"/>
      <c r="L8" s="513">
        <f>SUM(D87:CZ87)</f>
        <v>0</v>
      </c>
      <c r="M8" s="514"/>
      <c r="N8" s="498" t="e">
        <f>L8/D6</f>
        <v>#DIV/0!</v>
      </c>
      <c r="O8" s="499"/>
      <c r="P8" s="54"/>
      <c r="Q8" s="54"/>
      <c r="R8" s="54"/>
      <c r="S8" s="238"/>
      <c r="T8" s="54"/>
      <c r="U8" s="54"/>
      <c r="V8" s="54"/>
      <c r="W8" s="54"/>
      <c r="X8" s="54"/>
      <c r="CW8" s="54"/>
      <c r="CX8" s="54"/>
      <c r="CY8" s="54"/>
    </row>
    <row r="9" spans="1:103" ht="15" customHeight="1" thickBot="1">
      <c r="A9" s="395" t="s">
        <v>151</v>
      </c>
      <c r="B9" s="396"/>
      <c r="C9" s="396"/>
      <c r="D9" s="397"/>
      <c r="I9" s="244"/>
      <c r="J9" s="245"/>
      <c r="K9" s="245"/>
      <c r="L9" s="245"/>
      <c r="M9" s="246"/>
      <c r="N9" s="299"/>
      <c r="O9" s="300"/>
      <c r="P9" s="54"/>
      <c r="Q9" s="54"/>
      <c r="R9" s="54"/>
      <c r="S9" s="54"/>
      <c r="T9" s="54"/>
      <c r="U9" s="54"/>
      <c r="V9" s="54"/>
      <c r="W9" s="54"/>
      <c r="X9" s="54"/>
      <c r="CW9" s="54"/>
      <c r="CX9" s="54"/>
      <c r="CY9" s="54"/>
    </row>
    <row r="10" spans="1:103" ht="15" customHeight="1">
      <c r="A10" s="285" t="s">
        <v>84</v>
      </c>
      <c r="B10" s="286"/>
      <c r="C10" s="286"/>
      <c r="D10" s="287"/>
      <c r="I10" s="247"/>
      <c r="J10" s="247"/>
      <c r="K10" s="247"/>
      <c r="L10" s="247"/>
      <c r="M10" s="54"/>
      <c r="O10" s="54"/>
      <c r="P10" s="54"/>
      <c r="Q10" s="54"/>
      <c r="R10" s="54"/>
      <c r="S10" s="54"/>
      <c r="T10" s="54"/>
      <c r="U10" s="54"/>
      <c r="V10" s="54"/>
      <c r="W10" s="54"/>
      <c r="X10" s="54"/>
      <c r="CW10" s="54"/>
      <c r="CX10" s="54"/>
      <c r="CY10" s="54"/>
    </row>
    <row r="11" spans="9:103" ht="15" customHeight="1">
      <c r="I11" s="248"/>
      <c r="J11" s="248"/>
      <c r="K11" s="248"/>
      <c r="L11" s="248"/>
      <c r="M11" s="238"/>
      <c r="CW11" s="54"/>
      <c r="CX11" s="54"/>
      <c r="CY11" s="54"/>
    </row>
    <row r="12" spans="1:103" ht="15" customHeight="1">
      <c r="A12" s="234"/>
      <c r="B12" s="52"/>
      <c r="C12" s="52"/>
      <c r="D12" s="249"/>
      <c r="I12" s="248"/>
      <c r="J12" s="248"/>
      <c r="K12" s="248"/>
      <c r="L12" s="248"/>
      <c r="M12" s="54"/>
      <c r="CW12" s="54"/>
      <c r="CX12" s="54"/>
      <c r="CY12" s="54"/>
    </row>
    <row r="13" ht="15" customHeight="1" thickBot="1"/>
    <row r="14" spans="1:104" ht="15" customHeight="1" thickBot="1">
      <c r="A14" s="250" t="s">
        <v>15</v>
      </c>
      <c r="B14" s="251"/>
      <c r="C14" s="251" t="s">
        <v>21</v>
      </c>
      <c r="D14" s="251">
        <f>D5</f>
        <v>2021</v>
      </c>
      <c r="E14" s="251">
        <f>D14+1</f>
        <v>2022</v>
      </c>
      <c r="F14" s="251">
        <f aca="true" t="shared" si="0" ref="F14:BQ14">E14+1</f>
        <v>2023</v>
      </c>
      <c r="G14" s="251">
        <f t="shared" si="0"/>
        <v>2024</v>
      </c>
      <c r="H14" s="251">
        <f t="shared" si="0"/>
        <v>2025</v>
      </c>
      <c r="I14" s="251">
        <f t="shared" si="0"/>
        <v>2026</v>
      </c>
      <c r="J14" s="251">
        <f t="shared" si="0"/>
        <v>2027</v>
      </c>
      <c r="K14" s="251">
        <f t="shared" si="0"/>
        <v>2028</v>
      </c>
      <c r="L14" s="251">
        <f t="shared" si="0"/>
        <v>2029</v>
      </c>
      <c r="M14" s="251">
        <f t="shared" si="0"/>
        <v>2030</v>
      </c>
      <c r="N14" s="251">
        <f t="shared" si="0"/>
        <v>2031</v>
      </c>
      <c r="O14" s="251">
        <f t="shared" si="0"/>
        <v>2032</v>
      </c>
      <c r="P14" s="251">
        <f t="shared" si="0"/>
        <v>2033</v>
      </c>
      <c r="Q14" s="251">
        <f t="shared" si="0"/>
        <v>2034</v>
      </c>
      <c r="R14" s="251">
        <f t="shared" si="0"/>
        <v>2035</v>
      </c>
      <c r="S14" s="251">
        <f t="shared" si="0"/>
        <v>2036</v>
      </c>
      <c r="T14" s="251">
        <f t="shared" si="0"/>
        <v>2037</v>
      </c>
      <c r="U14" s="251">
        <f t="shared" si="0"/>
        <v>2038</v>
      </c>
      <c r="V14" s="251">
        <f t="shared" si="0"/>
        <v>2039</v>
      </c>
      <c r="W14" s="251">
        <f t="shared" si="0"/>
        <v>2040</v>
      </c>
      <c r="X14" s="251">
        <f t="shared" si="0"/>
        <v>2041</v>
      </c>
      <c r="Y14" s="251">
        <f t="shared" si="0"/>
        <v>2042</v>
      </c>
      <c r="Z14" s="251">
        <f t="shared" si="0"/>
        <v>2043</v>
      </c>
      <c r="AA14" s="251">
        <f t="shared" si="0"/>
        <v>2044</v>
      </c>
      <c r="AB14" s="251">
        <f t="shared" si="0"/>
        <v>2045</v>
      </c>
      <c r="AC14" s="251">
        <f t="shared" si="0"/>
        <v>2046</v>
      </c>
      <c r="AD14" s="251">
        <f t="shared" si="0"/>
        <v>2047</v>
      </c>
      <c r="AE14" s="251">
        <f t="shared" si="0"/>
        <v>2048</v>
      </c>
      <c r="AF14" s="251">
        <f t="shared" si="0"/>
        <v>2049</v>
      </c>
      <c r="AG14" s="251">
        <f t="shared" si="0"/>
        <v>2050</v>
      </c>
      <c r="AH14" s="251">
        <f t="shared" si="0"/>
        <v>2051</v>
      </c>
      <c r="AI14" s="251">
        <f t="shared" si="0"/>
        <v>2052</v>
      </c>
      <c r="AJ14" s="251">
        <f t="shared" si="0"/>
        <v>2053</v>
      </c>
      <c r="AK14" s="251">
        <f t="shared" si="0"/>
        <v>2054</v>
      </c>
      <c r="AL14" s="251">
        <f t="shared" si="0"/>
        <v>2055</v>
      </c>
      <c r="AM14" s="251">
        <f t="shared" si="0"/>
        <v>2056</v>
      </c>
      <c r="AN14" s="251">
        <f t="shared" si="0"/>
        <v>2057</v>
      </c>
      <c r="AO14" s="251">
        <f t="shared" si="0"/>
        <v>2058</v>
      </c>
      <c r="AP14" s="251">
        <f t="shared" si="0"/>
        <v>2059</v>
      </c>
      <c r="AQ14" s="251">
        <f t="shared" si="0"/>
        <v>2060</v>
      </c>
      <c r="AR14" s="251">
        <f t="shared" si="0"/>
        <v>2061</v>
      </c>
      <c r="AS14" s="251">
        <f t="shared" si="0"/>
        <v>2062</v>
      </c>
      <c r="AT14" s="251">
        <f t="shared" si="0"/>
        <v>2063</v>
      </c>
      <c r="AU14" s="251">
        <f t="shared" si="0"/>
        <v>2064</v>
      </c>
      <c r="AV14" s="251">
        <f t="shared" si="0"/>
        <v>2065</v>
      </c>
      <c r="AW14" s="251">
        <f t="shared" si="0"/>
        <v>2066</v>
      </c>
      <c r="AX14" s="251">
        <f t="shared" si="0"/>
        <v>2067</v>
      </c>
      <c r="AY14" s="251">
        <f t="shared" si="0"/>
        <v>2068</v>
      </c>
      <c r="AZ14" s="251">
        <f t="shared" si="0"/>
        <v>2069</v>
      </c>
      <c r="BA14" s="251">
        <f t="shared" si="0"/>
        <v>2070</v>
      </c>
      <c r="BB14" s="251">
        <f t="shared" si="0"/>
        <v>2071</v>
      </c>
      <c r="BC14" s="251">
        <f t="shared" si="0"/>
        <v>2072</v>
      </c>
      <c r="BD14" s="251">
        <f t="shared" si="0"/>
        <v>2073</v>
      </c>
      <c r="BE14" s="251">
        <f t="shared" si="0"/>
        <v>2074</v>
      </c>
      <c r="BF14" s="251">
        <f t="shared" si="0"/>
        <v>2075</v>
      </c>
      <c r="BG14" s="251">
        <f t="shared" si="0"/>
        <v>2076</v>
      </c>
      <c r="BH14" s="251">
        <f t="shared" si="0"/>
        <v>2077</v>
      </c>
      <c r="BI14" s="251">
        <f t="shared" si="0"/>
        <v>2078</v>
      </c>
      <c r="BJ14" s="251">
        <f t="shared" si="0"/>
        <v>2079</v>
      </c>
      <c r="BK14" s="251">
        <f t="shared" si="0"/>
        <v>2080</v>
      </c>
      <c r="BL14" s="251">
        <f t="shared" si="0"/>
        <v>2081</v>
      </c>
      <c r="BM14" s="251">
        <f t="shared" si="0"/>
        <v>2082</v>
      </c>
      <c r="BN14" s="251">
        <f t="shared" si="0"/>
        <v>2083</v>
      </c>
      <c r="BO14" s="251">
        <f t="shared" si="0"/>
        <v>2084</v>
      </c>
      <c r="BP14" s="251">
        <f t="shared" si="0"/>
        <v>2085</v>
      </c>
      <c r="BQ14" s="251">
        <f t="shared" si="0"/>
        <v>2086</v>
      </c>
      <c r="BR14" s="251">
        <f aca="true" t="shared" si="1" ref="BR14:CW14">BQ14+1</f>
        <v>2087</v>
      </c>
      <c r="BS14" s="251">
        <f t="shared" si="1"/>
        <v>2088</v>
      </c>
      <c r="BT14" s="251">
        <f t="shared" si="1"/>
        <v>2089</v>
      </c>
      <c r="BU14" s="251">
        <f t="shared" si="1"/>
        <v>2090</v>
      </c>
      <c r="BV14" s="251">
        <f t="shared" si="1"/>
        <v>2091</v>
      </c>
      <c r="BW14" s="251">
        <f t="shared" si="1"/>
        <v>2092</v>
      </c>
      <c r="BX14" s="251">
        <f t="shared" si="1"/>
        <v>2093</v>
      </c>
      <c r="BY14" s="251">
        <f t="shared" si="1"/>
        <v>2094</v>
      </c>
      <c r="BZ14" s="251">
        <f t="shared" si="1"/>
        <v>2095</v>
      </c>
      <c r="CA14" s="251">
        <f t="shared" si="1"/>
        <v>2096</v>
      </c>
      <c r="CB14" s="251">
        <f t="shared" si="1"/>
        <v>2097</v>
      </c>
      <c r="CC14" s="251">
        <f t="shared" si="1"/>
        <v>2098</v>
      </c>
      <c r="CD14" s="251">
        <f t="shared" si="1"/>
        <v>2099</v>
      </c>
      <c r="CE14" s="251">
        <f t="shared" si="1"/>
        <v>2100</v>
      </c>
      <c r="CF14" s="251">
        <f t="shared" si="1"/>
        <v>2101</v>
      </c>
      <c r="CG14" s="251">
        <f t="shared" si="1"/>
        <v>2102</v>
      </c>
      <c r="CH14" s="251">
        <f t="shared" si="1"/>
        <v>2103</v>
      </c>
      <c r="CI14" s="251">
        <f t="shared" si="1"/>
        <v>2104</v>
      </c>
      <c r="CJ14" s="251">
        <f t="shared" si="1"/>
        <v>2105</v>
      </c>
      <c r="CK14" s="251">
        <f t="shared" si="1"/>
        <v>2106</v>
      </c>
      <c r="CL14" s="251">
        <f t="shared" si="1"/>
        <v>2107</v>
      </c>
      <c r="CM14" s="251">
        <f t="shared" si="1"/>
        <v>2108</v>
      </c>
      <c r="CN14" s="251">
        <f t="shared" si="1"/>
        <v>2109</v>
      </c>
      <c r="CO14" s="251">
        <f t="shared" si="1"/>
        <v>2110</v>
      </c>
      <c r="CP14" s="251">
        <f t="shared" si="1"/>
        <v>2111</v>
      </c>
      <c r="CQ14" s="251">
        <f t="shared" si="1"/>
        <v>2112</v>
      </c>
      <c r="CR14" s="251">
        <f t="shared" si="1"/>
        <v>2113</v>
      </c>
      <c r="CS14" s="251">
        <f t="shared" si="1"/>
        <v>2114</v>
      </c>
      <c r="CT14" s="251">
        <f t="shared" si="1"/>
        <v>2115</v>
      </c>
      <c r="CU14" s="251">
        <f t="shared" si="1"/>
        <v>2116</v>
      </c>
      <c r="CV14" s="251">
        <f t="shared" si="1"/>
        <v>2117</v>
      </c>
      <c r="CW14" s="251">
        <f t="shared" si="1"/>
        <v>2118</v>
      </c>
      <c r="CX14" s="251">
        <f>CW14+1</f>
        <v>2119</v>
      </c>
      <c r="CY14" s="251">
        <f>CX14+1</f>
        <v>2120</v>
      </c>
      <c r="CZ14" s="251">
        <f>CY14+1</f>
        <v>2121</v>
      </c>
    </row>
    <row r="15" spans="1:104" s="6" customFormat="1" ht="15" customHeight="1" thickBot="1">
      <c r="A15" s="252" t="s">
        <v>4</v>
      </c>
      <c r="B15" s="253"/>
      <c r="C15" s="254" t="s">
        <v>23</v>
      </c>
      <c r="D15" s="255">
        <v>0</v>
      </c>
      <c r="E15" s="255">
        <v>1</v>
      </c>
      <c r="F15" s="255">
        <v>2</v>
      </c>
      <c r="G15" s="255">
        <v>3</v>
      </c>
      <c r="H15" s="255">
        <v>4</v>
      </c>
      <c r="I15" s="255">
        <v>5</v>
      </c>
      <c r="J15" s="255">
        <v>6</v>
      </c>
      <c r="K15" s="255">
        <v>7</v>
      </c>
      <c r="L15" s="255">
        <v>8</v>
      </c>
      <c r="M15" s="255">
        <v>9</v>
      </c>
      <c r="N15" s="255">
        <v>10</v>
      </c>
      <c r="O15" s="255">
        <v>11</v>
      </c>
      <c r="P15" s="255">
        <v>12</v>
      </c>
      <c r="Q15" s="255">
        <v>13</v>
      </c>
      <c r="R15" s="255">
        <v>14</v>
      </c>
      <c r="S15" s="255">
        <v>15</v>
      </c>
      <c r="T15" s="255">
        <v>16</v>
      </c>
      <c r="U15" s="255">
        <v>17</v>
      </c>
      <c r="V15" s="255">
        <v>18</v>
      </c>
      <c r="W15" s="255">
        <v>19</v>
      </c>
      <c r="X15" s="255">
        <v>20</v>
      </c>
      <c r="Y15" s="255">
        <v>21</v>
      </c>
      <c r="Z15" s="255">
        <v>22</v>
      </c>
      <c r="AA15" s="255">
        <v>23</v>
      </c>
      <c r="AB15" s="255">
        <v>24</v>
      </c>
      <c r="AC15" s="255">
        <v>25</v>
      </c>
      <c r="AD15" s="255">
        <v>26</v>
      </c>
      <c r="AE15" s="255">
        <v>27</v>
      </c>
      <c r="AF15" s="255">
        <v>28</v>
      </c>
      <c r="AG15" s="255">
        <v>29</v>
      </c>
      <c r="AH15" s="255">
        <v>30</v>
      </c>
      <c r="AI15" s="255">
        <v>31</v>
      </c>
      <c r="AJ15" s="255">
        <v>32</v>
      </c>
      <c r="AK15" s="255">
        <v>33</v>
      </c>
      <c r="AL15" s="255">
        <v>34</v>
      </c>
      <c r="AM15" s="255">
        <v>35</v>
      </c>
      <c r="AN15" s="255">
        <v>36</v>
      </c>
      <c r="AO15" s="255">
        <v>37</v>
      </c>
      <c r="AP15" s="255">
        <v>38</v>
      </c>
      <c r="AQ15" s="255">
        <v>39</v>
      </c>
      <c r="AR15" s="255">
        <v>40</v>
      </c>
      <c r="AS15" s="255">
        <v>41</v>
      </c>
      <c r="AT15" s="255">
        <v>42</v>
      </c>
      <c r="AU15" s="255">
        <v>43</v>
      </c>
      <c r="AV15" s="255">
        <v>44</v>
      </c>
      <c r="AW15" s="255">
        <v>45</v>
      </c>
      <c r="AX15" s="255">
        <v>46</v>
      </c>
      <c r="AY15" s="255">
        <v>47</v>
      </c>
      <c r="AZ15" s="255">
        <v>48</v>
      </c>
      <c r="BA15" s="255">
        <v>49</v>
      </c>
      <c r="BB15" s="255">
        <v>50</v>
      </c>
      <c r="BC15" s="255">
        <v>51</v>
      </c>
      <c r="BD15" s="255">
        <v>52</v>
      </c>
      <c r="BE15" s="255">
        <v>53</v>
      </c>
      <c r="BF15" s="255">
        <v>54</v>
      </c>
      <c r="BG15" s="255">
        <v>55</v>
      </c>
      <c r="BH15" s="255">
        <v>56</v>
      </c>
      <c r="BI15" s="255">
        <v>57</v>
      </c>
      <c r="BJ15" s="255">
        <v>58</v>
      </c>
      <c r="BK15" s="255">
        <v>59</v>
      </c>
      <c r="BL15" s="255">
        <v>60</v>
      </c>
      <c r="BM15" s="255">
        <v>61</v>
      </c>
      <c r="BN15" s="255">
        <v>62</v>
      </c>
      <c r="BO15" s="255">
        <v>63</v>
      </c>
      <c r="BP15" s="255">
        <v>64</v>
      </c>
      <c r="BQ15" s="255">
        <v>65</v>
      </c>
      <c r="BR15" s="255">
        <v>66</v>
      </c>
      <c r="BS15" s="255">
        <v>67</v>
      </c>
      <c r="BT15" s="255">
        <v>68</v>
      </c>
      <c r="BU15" s="255">
        <v>69</v>
      </c>
      <c r="BV15" s="255">
        <v>70</v>
      </c>
      <c r="BW15" s="255">
        <v>71</v>
      </c>
      <c r="BX15" s="255">
        <v>72</v>
      </c>
      <c r="BY15" s="255">
        <v>73</v>
      </c>
      <c r="BZ15" s="255">
        <v>74</v>
      </c>
      <c r="CA15" s="255">
        <v>75</v>
      </c>
      <c r="CB15" s="255">
        <v>76</v>
      </c>
      <c r="CC15" s="255">
        <v>77</v>
      </c>
      <c r="CD15" s="255">
        <v>78</v>
      </c>
      <c r="CE15" s="255">
        <v>79</v>
      </c>
      <c r="CF15" s="255">
        <v>80</v>
      </c>
      <c r="CG15" s="255">
        <v>81</v>
      </c>
      <c r="CH15" s="255">
        <v>82</v>
      </c>
      <c r="CI15" s="255">
        <v>83</v>
      </c>
      <c r="CJ15" s="255">
        <v>84</v>
      </c>
      <c r="CK15" s="255">
        <v>85</v>
      </c>
      <c r="CL15" s="255">
        <v>86</v>
      </c>
      <c r="CM15" s="255">
        <v>87</v>
      </c>
      <c r="CN15" s="255">
        <v>88</v>
      </c>
      <c r="CO15" s="255">
        <v>89</v>
      </c>
      <c r="CP15" s="255">
        <v>90</v>
      </c>
      <c r="CQ15" s="255">
        <v>91</v>
      </c>
      <c r="CR15" s="255">
        <v>92</v>
      </c>
      <c r="CS15" s="255">
        <v>93</v>
      </c>
      <c r="CT15" s="255">
        <v>94</v>
      </c>
      <c r="CU15" s="255">
        <v>95</v>
      </c>
      <c r="CV15" s="255">
        <v>96</v>
      </c>
      <c r="CW15" s="255">
        <v>97</v>
      </c>
      <c r="CX15" s="255">
        <v>98</v>
      </c>
      <c r="CY15" s="255">
        <v>99</v>
      </c>
      <c r="CZ15" s="255">
        <v>100</v>
      </c>
    </row>
    <row r="16" spans="1:104" ht="15" customHeight="1">
      <c r="A16" s="256"/>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c r="BV16" s="257"/>
      <c r="BW16" s="257"/>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row>
    <row r="17" spans="1:104" ht="15" customHeight="1">
      <c r="A17" s="258" t="s">
        <v>3</v>
      </c>
      <c r="B17" s="259" t="s">
        <v>95</v>
      </c>
      <c r="C17" s="259"/>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row>
    <row r="18" spans="1:104" ht="15" customHeight="1">
      <c r="A18" s="510" t="s">
        <v>40</v>
      </c>
      <c r="B18" s="46" t="s">
        <v>29</v>
      </c>
      <c r="C18" s="78">
        <f>SUM(D18:CZ18)</f>
        <v>0</v>
      </c>
      <c r="D18" s="40">
        <v>0</v>
      </c>
      <c r="E18" s="41"/>
      <c r="F18" s="41"/>
      <c r="G18" s="41"/>
      <c r="H18" s="41"/>
      <c r="I18" s="41"/>
      <c r="J18" s="41"/>
      <c r="K18" s="41"/>
      <c r="L18" s="41"/>
      <c r="M18" s="42"/>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row>
    <row r="19" spans="1:104" ht="15" customHeight="1">
      <c r="A19" s="510"/>
      <c r="B19" s="46" t="s">
        <v>27</v>
      </c>
      <c r="C19" s="78">
        <f aca="true" t="shared" si="2" ref="C19:C34">SUM(D19:CZ19)</f>
        <v>0</v>
      </c>
      <c r="D19" s="44"/>
      <c r="E19" s="48"/>
      <c r="F19" s="48"/>
      <c r="G19" s="48"/>
      <c r="H19" s="48"/>
      <c r="I19" s="48"/>
      <c r="J19" s="48"/>
      <c r="K19" s="48"/>
      <c r="L19" s="48"/>
      <c r="M19" s="45"/>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row>
    <row r="20" spans="1:104" ht="15" customHeight="1">
      <c r="A20" s="510"/>
      <c r="B20" s="46" t="s">
        <v>28</v>
      </c>
      <c r="C20" s="78">
        <f t="shared" si="2"/>
        <v>0</v>
      </c>
      <c r="D20" s="44"/>
      <c r="E20" s="48"/>
      <c r="F20" s="48"/>
      <c r="G20" s="48"/>
      <c r="H20" s="48"/>
      <c r="I20" s="48"/>
      <c r="J20" s="48"/>
      <c r="K20" s="48"/>
      <c r="L20" s="48"/>
      <c r="M20" s="45"/>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row>
    <row r="21" spans="1:104" ht="15" customHeight="1">
      <c r="A21" s="510"/>
      <c r="B21" s="46" t="s">
        <v>42</v>
      </c>
      <c r="C21" s="78">
        <f t="shared" si="2"/>
        <v>0</v>
      </c>
      <c r="D21" s="44"/>
      <c r="E21" s="48"/>
      <c r="F21" s="48"/>
      <c r="G21" s="48"/>
      <c r="H21" s="48"/>
      <c r="I21" s="48"/>
      <c r="J21" s="48"/>
      <c r="K21" s="48"/>
      <c r="L21" s="48"/>
      <c r="M21" s="45"/>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row>
    <row r="22" spans="1:104" ht="15" customHeight="1">
      <c r="A22" s="510"/>
      <c r="B22" s="46" t="s">
        <v>25</v>
      </c>
      <c r="C22" s="78">
        <f t="shared" si="2"/>
        <v>0</v>
      </c>
      <c r="D22" s="44"/>
      <c r="E22" s="48"/>
      <c r="F22" s="48"/>
      <c r="G22" s="48"/>
      <c r="H22" s="48"/>
      <c r="I22" s="48"/>
      <c r="J22" s="48"/>
      <c r="K22" s="48"/>
      <c r="L22" s="48"/>
      <c r="M22" s="45"/>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row>
    <row r="23" spans="1:104" ht="15" customHeight="1">
      <c r="A23" s="510"/>
      <c r="B23" s="46" t="s">
        <v>41</v>
      </c>
      <c r="C23" s="78">
        <f t="shared" si="2"/>
        <v>0</v>
      </c>
      <c r="D23" s="44">
        <v>0</v>
      </c>
      <c r="E23" s="48"/>
      <c r="F23" s="48"/>
      <c r="G23" s="48"/>
      <c r="H23" s="48"/>
      <c r="I23" s="48"/>
      <c r="J23" s="48"/>
      <c r="K23" s="48"/>
      <c r="L23" s="48"/>
      <c r="M23" s="45"/>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row>
    <row r="24" spans="1:104" ht="15" customHeight="1">
      <c r="A24" s="510"/>
      <c r="B24" s="46" t="s">
        <v>26</v>
      </c>
      <c r="C24" s="78">
        <f t="shared" si="2"/>
        <v>0</v>
      </c>
      <c r="D24" s="44"/>
      <c r="E24" s="48"/>
      <c r="F24" s="48"/>
      <c r="G24" s="48"/>
      <c r="H24" s="48"/>
      <c r="I24" s="48"/>
      <c r="J24" s="48"/>
      <c r="K24" s="48"/>
      <c r="L24" s="48"/>
      <c r="M24" s="45"/>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row>
    <row r="25" spans="1:104" ht="15" customHeight="1">
      <c r="A25" s="510"/>
      <c r="B25" s="47" t="s">
        <v>19</v>
      </c>
      <c r="C25" s="78">
        <f t="shared" si="2"/>
        <v>0</v>
      </c>
      <c r="D25" s="44"/>
      <c r="E25" s="48"/>
      <c r="F25" s="48"/>
      <c r="G25" s="48"/>
      <c r="H25" s="48"/>
      <c r="I25" s="48"/>
      <c r="J25" s="48"/>
      <c r="K25" s="48"/>
      <c r="L25" s="48"/>
      <c r="M25" s="45"/>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row>
    <row r="26" spans="1:104" ht="15" customHeight="1">
      <c r="A26" s="510"/>
      <c r="B26" s="47" t="s">
        <v>18</v>
      </c>
      <c r="C26" s="78">
        <f t="shared" si="2"/>
        <v>0</v>
      </c>
      <c r="D26" s="44"/>
      <c r="E26" s="48"/>
      <c r="F26" s="48"/>
      <c r="G26" s="48"/>
      <c r="H26" s="48"/>
      <c r="I26" s="48"/>
      <c r="J26" s="48"/>
      <c r="K26" s="48"/>
      <c r="L26" s="48"/>
      <c r="M26" s="45"/>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row>
    <row r="27" spans="1:104" ht="15" customHeight="1">
      <c r="A27" s="510"/>
      <c r="B27" s="46" t="s">
        <v>43</v>
      </c>
      <c r="C27" s="78">
        <f t="shared" si="2"/>
        <v>0</v>
      </c>
      <c r="D27" s="44"/>
      <c r="E27" s="48"/>
      <c r="F27" s="48"/>
      <c r="G27" s="48"/>
      <c r="H27" s="48"/>
      <c r="I27" s="48"/>
      <c r="J27" s="48"/>
      <c r="K27" s="48"/>
      <c r="L27" s="48"/>
      <c r="M27" s="45"/>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row>
    <row r="28" spans="1:104" ht="15" customHeight="1">
      <c r="A28" s="510"/>
      <c r="B28" s="47" t="s">
        <v>166</v>
      </c>
      <c r="C28" s="78">
        <f t="shared" si="2"/>
        <v>0</v>
      </c>
      <c r="D28" s="44"/>
      <c r="E28" s="48"/>
      <c r="F28" s="48"/>
      <c r="G28" s="48"/>
      <c r="H28" s="48"/>
      <c r="I28" s="48"/>
      <c r="J28" s="48"/>
      <c r="K28" s="48"/>
      <c r="L28" s="48"/>
      <c r="M28" s="45"/>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row>
    <row r="29" spans="1:104" ht="15" customHeight="1">
      <c r="A29" s="510"/>
      <c r="B29" s="47" t="s">
        <v>167</v>
      </c>
      <c r="C29" s="78">
        <f t="shared" si="2"/>
        <v>0</v>
      </c>
      <c r="D29" s="44"/>
      <c r="E29" s="48"/>
      <c r="F29" s="48"/>
      <c r="G29" s="48"/>
      <c r="H29" s="48"/>
      <c r="I29" s="48"/>
      <c r="J29" s="48"/>
      <c r="K29" s="48"/>
      <c r="L29" s="48"/>
      <c r="M29" s="45"/>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row>
    <row r="30" spans="1:104" ht="15" customHeight="1">
      <c r="A30" s="510"/>
      <c r="B30" s="46"/>
      <c r="C30" s="78">
        <f t="shared" si="2"/>
        <v>0</v>
      </c>
      <c r="D30" s="44"/>
      <c r="E30" s="48"/>
      <c r="F30" s="48"/>
      <c r="G30" s="48"/>
      <c r="H30" s="48"/>
      <c r="I30" s="48"/>
      <c r="J30" s="48"/>
      <c r="K30" s="48"/>
      <c r="L30" s="48"/>
      <c r="M30" s="45"/>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row>
    <row r="31" spans="1:104" ht="15" customHeight="1">
      <c r="A31" s="510"/>
      <c r="B31" s="46"/>
      <c r="C31" s="78">
        <f t="shared" si="2"/>
        <v>0</v>
      </c>
      <c r="D31" s="44"/>
      <c r="E31" s="48"/>
      <c r="F31" s="48"/>
      <c r="G31" s="48"/>
      <c r="H31" s="48"/>
      <c r="I31" s="48"/>
      <c r="J31" s="48"/>
      <c r="K31" s="48"/>
      <c r="L31" s="48"/>
      <c r="M31" s="45"/>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row>
    <row r="32" spans="1:104" ht="15" customHeight="1">
      <c r="A32" s="510"/>
      <c r="B32" s="46"/>
      <c r="C32" s="78">
        <f t="shared" si="2"/>
        <v>0</v>
      </c>
      <c r="D32" s="44">
        <v>0</v>
      </c>
      <c r="E32" s="48"/>
      <c r="F32" s="48"/>
      <c r="G32" s="48"/>
      <c r="H32" s="48"/>
      <c r="I32" s="48"/>
      <c r="J32" s="48"/>
      <c r="K32" s="48"/>
      <c r="L32" s="48"/>
      <c r="M32" s="45"/>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row>
    <row r="33" spans="1:104" ht="15" customHeight="1">
      <c r="A33" s="510"/>
      <c r="B33" s="47"/>
      <c r="C33" s="78">
        <f t="shared" si="2"/>
        <v>0</v>
      </c>
      <c r="D33" s="44"/>
      <c r="E33" s="48"/>
      <c r="F33" s="48"/>
      <c r="G33" s="48"/>
      <c r="H33" s="48"/>
      <c r="I33" s="48"/>
      <c r="J33" s="48"/>
      <c r="K33" s="48"/>
      <c r="L33" s="48"/>
      <c r="M33" s="45"/>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row>
    <row r="34" spans="1:104" ht="15" customHeight="1">
      <c r="A34" s="510"/>
      <c r="B34" s="46"/>
      <c r="C34" s="78">
        <f t="shared" si="2"/>
        <v>0</v>
      </c>
      <c r="D34" s="44"/>
      <c r="E34" s="48"/>
      <c r="F34" s="48"/>
      <c r="G34" s="48"/>
      <c r="H34" s="48"/>
      <c r="I34" s="48"/>
      <c r="J34" s="48"/>
      <c r="K34" s="48"/>
      <c r="L34" s="48"/>
      <c r="M34" s="45"/>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row>
    <row r="35" spans="1:104" s="119" customFormat="1" ht="15" customHeight="1">
      <c r="A35" s="82" t="s">
        <v>5</v>
      </c>
      <c r="B35" s="82"/>
      <c r="C35" s="82">
        <f>SUM(C18:C34)</f>
        <v>0</v>
      </c>
      <c r="D35" s="82">
        <f>SUM(D18:D34)</f>
        <v>0</v>
      </c>
      <c r="E35" s="82">
        <f aca="true" t="shared" si="3" ref="E35:BP35">SUM(E18:E34)</f>
        <v>0</v>
      </c>
      <c r="F35" s="82">
        <f t="shared" si="3"/>
        <v>0</v>
      </c>
      <c r="G35" s="82">
        <f t="shared" si="3"/>
        <v>0</v>
      </c>
      <c r="H35" s="82">
        <f t="shared" si="3"/>
        <v>0</v>
      </c>
      <c r="I35" s="82">
        <f t="shared" si="3"/>
        <v>0</v>
      </c>
      <c r="J35" s="82">
        <f t="shared" si="3"/>
        <v>0</v>
      </c>
      <c r="K35" s="82">
        <f t="shared" si="3"/>
        <v>0</v>
      </c>
      <c r="L35" s="82">
        <f t="shared" si="3"/>
        <v>0</v>
      </c>
      <c r="M35" s="82">
        <f t="shared" si="3"/>
        <v>0</v>
      </c>
      <c r="N35" s="82">
        <f t="shared" si="3"/>
        <v>0</v>
      </c>
      <c r="O35" s="82">
        <f t="shared" si="3"/>
        <v>0</v>
      </c>
      <c r="P35" s="82">
        <f t="shared" si="3"/>
        <v>0</v>
      </c>
      <c r="Q35" s="82">
        <f t="shared" si="3"/>
        <v>0</v>
      </c>
      <c r="R35" s="82">
        <f t="shared" si="3"/>
        <v>0</v>
      </c>
      <c r="S35" s="82">
        <f t="shared" si="3"/>
        <v>0</v>
      </c>
      <c r="T35" s="82">
        <f t="shared" si="3"/>
        <v>0</v>
      </c>
      <c r="U35" s="82">
        <f t="shared" si="3"/>
        <v>0</v>
      </c>
      <c r="V35" s="82">
        <f t="shared" si="3"/>
        <v>0</v>
      </c>
      <c r="W35" s="82">
        <f t="shared" si="3"/>
        <v>0</v>
      </c>
      <c r="X35" s="82">
        <f t="shared" si="3"/>
        <v>0</v>
      </c>
      <c r="Y35" s="82">
        <f t="shared" si="3"/>
        <v>0</v>
      </c>
      <c r="Z35" s="82">
        <f t="shared" si="3"/>
        <v>0</v>
      </c>
      <c r="AA35" s="82">
        <f t="shared" si="3"/>
        <v>0</v>
      </c>
      <c r="AB35" s="82">
        <f t="shared" si="3"/>
        <v>0</v>
      </c>
      <c r="AC35" s="82">
        <f t="shared" si="3"/>
        <v>0</v>
      </c>
      <c r="AD35" s="82">
        <f t="shared" si="3"/>
        <v>0</v>
      </c>
      <c r="AE35" s="82">
        <f t="shared" si="3"/>
        <v>0</v>
      </c>
      <c r="AF35" s="82">
        <f t="shared" si="3"/>
        <v>0</v>
      </c>
      <c r="AG35" s="82">
        <f t="shared" si="3"/>
        <v>0</v>
      </c>
      <c r="AH35" s="82">
        <f t="shared" si="3"/>
        <v>0</v>
      </c>
      <c r="AI35" s="82">
        <f t="shared" si="3"/>
        <v>0</v>
      </c>
      <c r="AJ35" s="82">
        <f t="shared" si="3"/>
        <v>0</v>
      </c>
      <c r="AK35" s="82">
        <f t="shared" si="3"/>
        <v>0</v>
      </c>
      <c r="AL35" s="82">
        <f t="shared" si="3"/>
        <v>0</v>
      </c>
      <c r="AM35" s="82">
        <f t="shared" si="3"/>
        <v>0</v>
      </c>
      <c r="AN35" s="82">
        <f t="shared" si="3"/>
        <v>0</v>
      </c>
      <c r="AO35" s="82">
        <f t="shared" si="3"/>
        <v>0</v>
      </c>
      <c r="AP35" s="82">
        <f t="shared" si="3"/>
        <v>0</v>
      </c>
      <c r="AQ35" s="82">
        <f t="shared" si="3"/>
        <v>0</v>
      </c>
      <c r="AR35" s="82">
        <f t="shared" si="3"/>
        <v>0</v>
      </c>
      <c r="AS35" s="82">
        <f t="shared" si="3"/>
        <v>0</v>
      </c>
      <c r="AT35" s="82">
        <f t="shared" si="3"/>
        <v>0</v>
      </c>
      <c r="AU35" s="82">
        <f t="shared" si="3"/>
        <v>0</v>
      </c>
      <c r="AV35" s="82">
        <f t="shared" si="3"/>
        <v>0</v>
      </c>
      <c r="AW35" s="82">
        <f t="shared" si="3"/>
        <v>0</v>
      </c>
      <c r="AX35" s="82">
        <f t="shared" si="3"/>
        <v>0</v>
      </c>
      <c r="AY35" s="82">
        <f t="shared" si="3"/>
        <v>0</v>
      </c>
      <c r="AZ35" s="82">
        <f t="shared" si="3"/>
        <v>0</v>
      </c>
      <c r="BA35" s="82">
        <f t="shared" si="3"/>
        <v>0</v>
      </c>
      <c r="BB35" s="82">
        <f t="shared" si="3"/>
        <v>0</v>
      </c>
      <c r="BC35" s="82">
        <f t="shared" si="3"/>
        <v>0</v>
      </c>
      <c r="BD35" s="82">
        <f t="shared" si="3"/>
        <v>0</v>
      </c>
      <c r="BE35" s="82">
        <f t="shared" si="3"/>
        <v>0</v>
      </c>
      <c r="BF35" s="82">
        <f t="shared" si="3"/>
        <v>0</v>
      </c>
      <c r="BG35" s="82">
        <f t="shared" si="3"/>
        <v>0</v>
      </c>
      <c r="BH35" s="82">
        <f t="shared" si="3"/>
        <v>0</v>
      </c>
      <c r="BI35" s="82">
        <f t="shared" si="3"/>
        <v>0</v>
      </c>
      <c r="BJ35" s="82">
        <f t="shared" si="3"/>
        <v>0</v>
      </c>
      <c r="BK35" s="82">
        <f t="shared" si="3"/>
        <v>0</v>
      </c>
      <c r="BL35" s="82">
        <f t="shared" si="3"/>
        <v>0</v>
      </c>
      <c r="BM35" s="82">
        <f t="shared" si="3"/>
        <v>0</v>
      </c>
      <c r="BN35" s="82">
        <f t="shared" si="3"/>
        <v>0</v>
      </c>
      <c r="BO35" s="82">
        <f t="shared" si="3"/>
        <v>0</v>
      </c>
      <c r="BP35" s="82">
        <f t="shared" si="3"/>
        <v>0</v>
      </c>
      <c r="BQ35" s="82">
        <f aca="true" t="shared" si="4" ref="BQ35:CZ35">SUM(BQ18:BQ34)</f>
        <v>0</v>
      </c>
      <c r="BR35" s="82">
        <f t="shared" si="4"/>
        <v>0</v>
      </c>
      <c r="BS35" s="82">
        <f t="shared" si="4"/>
        <v>0</v>
      </c>
      <c r="BT35" s="82">
        <f t="shared" si="4"/>
        <v>0</v>
      </c>
      <c r="BU35" s="82">
        <f t="shared" si="4"/>
        <v>0</v>
      </c>
      <c r="BV35" s="82">
        <f t="shared" si="4"/>
        <v>0</v>
      </c>
      <c r="BW35" s="82">
        <f t="shared" si="4"/>
        <v>0</v>
      </c>
      <c r="BX35" s="82">
        <f t="shared" si="4"/>
        <v>0</v>
      </c>
      <c r="BY35" s="82">
        <f t="shared" si="4"/>
        <v>0</v>
      </c>
      <c r="BZ35" s="82">
        <f t="shared" si="4"/>
        <v>0</v>
      </c>
      <c r="CA35" s="82">
        <f t="shared" si="4"/>
        <v>0</v>
      </c>
      <c r="CB35" s="82">
        <f t="shared" si="4"/>
        <v>0</v>
      </c>
      <c r="CC35" s="82">
        <f t="shared" si="4"/>
        <v>0</v>
      </c>
      <c r="CD35" s="82">
        <f t="shared" si="4"/>
        <v>0</v>
      </c>
      <c r="CE35" s="82">
        <f t="shared" si="4"/>
        <v>0</v>
      </c>
      <c r="CF35" s="82">
        <f t="shared" si="4"/>
        <v>0</v>
      </c>
      <c r="CG35" s="82">
        <f t="shared" si="4"/>
        <v>0</v>
      </c>
      <c r="CH35" s="82">
        <f t="shared" si="4"/>
        <v>0</v>
      </c>
      <c r="CI35" s="82">
        <f t="shared" si="4"/>
        <v>0</v>
      </c>
      <c r="CJ35" s="82">
        <f t="shared" si="4"/>
        <v>0</v>
      </c>
      <c r="CK35" s="82">
        <f t="shared" si="4"/>
        <v>0</v>
      </c>
      <c r="CL35" s="82">
        <f t="shared" si="4"/>
        <v>0</v>
      </c>
      <c r="CM35" s="82">
        <f t="shared" si="4"/>
        <v>0</v>
      </c>
      <c r="CN35" s="82">
        <f t="shared" si="4"/>
        <v>0</v>
      </c>
      <c r="CO35" s="82">
        <f t="shared" si="4"/>
        <v>0</v>
      </c>
      <c r="CP35" s="82">
        <f t="shared" si="4"/>
        <v>0</v>
      </c>
      <c r="CQ35" s="82">
        <f t="shared" si="4"/>
        <v>0</v>
      </c>
      <c r="CR35" s="82">
        <f t="shared" si="4"/>
        <v>0</v>
      </c>
      <c r="CS35" s="82">
        <f t="shared" si="4"/>
        <v>0</v>
      </c>
      <c r="CT35" s="82">
        <f t="shared" si="4"/>
        <v>0</v>
      </c>
      <c r="CU35" s="82">
        <f t="shared" si="4"/>
        <v>0</v>
      </c>
      <c r="CV35" s="82">
        <f t="shared" si="4"/>
        <v>0</v>
      </c>
      <c r="CW35" s="82">
        <f t="shared" si="4"/>
        <v>0</v>
      </c>
      <c r="CX35" s="82">
        <f t="shared" si="4"/>
        <v>0</v>
      </c>
      <c r="CY35" s="82">
        <f t="shared" si="4"/>
        <v>0</v>
      </c>
      <c r="CZ35" s="82">
        <f t="shared" si="4"/>
        <v>0</v>
      </c>
    </row>
    <row r="36" spans="1:104" ht="15" customHeight="1">
      <c r="A36" s="510" t="s">
        <v>20</v>
      </c>
      <c r="B36" s="391" t="s">
        <v>168</v>
      </c>
      <c r="C36" s="392">
        <f>SUM(D36:CZ36)</f>
        <v>0</v>
      </c>
      <c r="D36" s="393">
        <f ca="1">_xlfn.IFERROR(IF(D15=0,VLOOKUP(0,INDIRECT('Carbon Income &amp; Costs'!$D$7),2,FALSE),VLOOKUP(D15,INDIRECT('Carbon Income &amp; Costs'!$D$7),3,FALSE)),0)</f>
        <v>0</v>
      </c>
      <c r="E36" s="393">
        <f ca="1">_xlfn.IFERROR(IF(E15=0,VLOOKUP(0,INDIRECT('Carbon Income &amp; Costs'!$D$7),2,FALSE),VLOOKUP(E15,INDIRECT('Carbon Income &amp; Costs'!$D$7),3,FALSE)),0)</f>
        <v>0</v>
      </c>
      <c r="F36" s="393">
        <f ca="1">_xlfn.IFERROR(IF(F15=0,VLOOKUP(0,INDIRECT('Carbon Income &amp; Costs'!$D$7),2,FALSE),VLOOKUP(F15,INDIRECT('Carbon Income &amp; Costs'!$D$7),3,FALSE)),0)</f>
        <v>0</v>
      </c>
      <c r="G36" s="393">
        <f ca="1">_xlfn.IFERROR(IF(G15=0,VLOOKUP(0,INDIRECT('Carbon Income &amp; Costs'!$D$7),2,FALSE),VLOOKUP(G15,INDIRECT('Carbon Income &amp; Costs'!$D$7),3,FALSE)),0)</f>
        <v>0</v>
      </c>
      <c r="H36" s="393">
        <f ca="1">_xlfn.IFERROR(IF(H15=0,VLOOKUP(0,INDIRECT('Carbon Income &amp; Costs'!$D$7),2,FALSE),VLOOKUP(H15,INDIRECT('Carbon Income &amp; Costs'!$D$7),3,FALSE)),0)</f>
        <v>0</v>
      </c>
      <c r="I36" s="393">
        <f ca="1">_xlfn.IFERROR(IF(I15=0,VLOOKUP(0,INDIRECT('Carbon Income &amp; Costs'!$D$7),2,FALSE),VLOOKUP(I15,INDIRECT('Carbon Income &amp; Costs'!$D$7),3,FALSE)),0)</f>
        <v>0</v>
      </c>
      <c r="J36" s="393">
        <f ca="1">_xlfn.IFERROR(IF(J15=0,VLOOKUP(0,INDIRECT('Carbon Income &amp; Costs'!$D$7),2,FALSE),VLOOKUP(J15,INDIRECT('Carbon Income &amp; Costs'!$D$7),3,FALSE)),0)</f>
        <v>0</v>
      </c>
      <c r="K36" s="393">
        <f ca="1">_xlfn.IFERROR(IF(K15=0,VLOOKUP(0,INDIRECT('Carbon Income &amp; Costs'!$D$7),2,FALSE),VLOOKUP(K15,INDIRECT('Carbon Income &amp; Costs'!$D$7),3,FALSE)),0)</f>
        <v>0</v>
      </c>
      <c r="L36" s="393">
        <f ca="1">_xlfn.IFERROR(IF(L15=0,VLOOKUP(0,INDIRECT('Carbon Income &amp; Costs'!$D$7),2,FALSE),VLOOKUP(L15,INDIRECT('Carbon Income &amp; Costs'!$D$7),3,FALSE)),0)</f>
        <v>0</v>
      </c>
      <c r="M36" s="393">
        <f ca="1">_xlfn.IFERROR(IF(M15=0,VLOOKUP(0,INDIRECT('Carbon Income &amp; Costs'!$D$7),2,FALSE),VLOOKUP(M15,INDIRECT('Carbon Income &amp; Costs'!$D$7),3,FALSE)),0)</f>
        <v>0</v>
      </c>
      <c r="N36" s="393">
        <f ca="1">_xlfn.IFERROR(IF(N15=0,VLOOKUP(0,INDIRECT('Carbon Income &amp; Costs'!$D$7),2,FALSE),VLOOKUP(N15,INDIRECT('Carbon Income &amp; Costs'!$D$7),3,FALSE)),0)</f>
        <v>0</v>
      </c>
      <c r="O36" s="393">
        <f ca="1">_xlfn.IFERROR(IF(O15=0,VLOOKUP(0,INDIRECT('Carbon Income &amp; Costs'!$D$7),2,FALSE),VLOOKUP(O15,INDIRECT('Carbon Income &amp; Costs'!$D$7),3,FALSE)),0)</f>
        <v>0</v>
      </c>
      <c r="P36" s="393">
        <f ca="1">_xlfn.IFERROR(IF(P15=0,VLOOKUP(0,INDIRECT('Carbon Income &amp; Costs'!$D$7),2,FALSE),VLOOKUP(P15,INDIRECT('Carbon Income &amp; Costs'!$D$7),3,FALSE)),0)</f>
        <v>0</v>
      </c>
      <c r="Q36" s="393">
        <f ca="1">_xlfn.IFERROR(IF(Q15=0,VLOOKUP(0,INDIRECT('Carbon Income &amp; Costs'!$D$7),2,FALSE),VLOOKUP(Q15,INDIRECT('Carbon Income &amp; Costs'!$D$7),3,FALSE)),0)</f>
        <v>0</v>
      </c>
      <c r="R36" s="393">
        <f ca="1">_xlfn.IFERROR(IF(R15=0,VLOOKUP(0,INDIRECT('Carbon Income &amp; Costs'!$D$7),2,FALSE),VLOOKUP(R15,INDIRECT('Carbon Income &amp; Costs'!$D$7),3,FALSE)),0)</f>
        <v>0</v>
      </c>
      <c r="S36" s="393">
        <f ca="1">_xlfn.IFERROR(IF(S15=0,VLOOKUP(0,INDIRECT('Carbon Income &amp; Costs'!$D$7),2,FALSE),VLOOKUP(S15,INDIRECT('Carbon Income &amp; Costs'!$D$7),3,FALSE)),0)</f>
        <v>0</v>
      </c>
      <c r="T36" s="393">
        <f ca="1">_xlfn.IFERROR(IF(T15=0,VLOOKUP(0,INDIRECT('Carbon Income &amp; Costs'!$D$7),2,FALSE),VLOOKUP(T15,INDIRECT('Carbon Income &amp; Costs'!$D$7),3,FALSE)),0)</f>
        <v>0</v>
      </c>
      <c r="U36" s="393">
        <f ca="1">_xlfn.IFERROR(IF(U15=0,VLOOKUP(0,INDIRECT('Carbon Income &amp; Costs'!$D$7),2,FALSE),VLOOKUP(U15,INDIRECT('Carbon Income &amp; Costs'!$D$7),3,FALSE)),0)</f>
        <v>0</v>
      </c>
      <c r="V36" s="393">
        <f ca="1">_xlfn.IFERROR(IF(V15=0,VLOOKUP(0,INDIRECT('Carbon Income &amp; Costs'!$D$7),2,FALSE),VLOOKUP(V15,INDIRECT('Carbon Income &amp; Costs'!$D$7),3,FALSE)),0)</f>
        <v>0</v>
      </c>
      <c r="W36" s="393">
        <f ca="1">_xlfn.IFERROR(IF(W15=0,VLOOKUP(0,INDIRECT('Carbon Income &amp; Costs'!$D$7),2,FALSE),VLOOKUP(W15,INDIRECT('Carbon Income &amp; Costs'!$D$7),3,FALSE)),0)</f>
        <v>0</v>
      </c>
      <c r="X36" s="393">
        <f ca="1">_xlfn.IFERROR(IF(X15=0,VLOOKUP(0,INDIRECT('Carbon Income &amp; Costs'!$D$7),2,FALSE),VLOOKUP(X15,INDIRECT('Carbon Income &amp; Costs'!$D$7),3,FALSE)),0)</f>
        <v>0</v>
      </c>
      <c r="Y36" s="393">
        <f ca="1">_xlfn.IFERROR(IF(Y15=0,VLOOKUP(0,INDIRECT('Carbon Income &amp; Costs'!$D$7),2,FALSE),VLOOKUP(Y15,INDIRECT('Carbon Income &amp; Costs'!$D$7),3,FALSE)),0)</f>
        <v>0</v>
      </c>
      <c r="Z36" s="393">
        <f ca="1">_xlfn.IFERROR(IF(Z15=0,VLOOKUP(0,INDIRECT('Carbon Income &amp; Costs'!$D$7),2,FALSE),VLOOKUP(Z15,INDIRECT('Carbon Income &amp; Costs'!$D$7),3,FALSE)),0)</f>
        <v>0</v>
      </c>
      <c r="AA36" s="393">
        <f ca="1">_xlfn.IFERROR(IF(AA15=0,VLOOKUP(0,INDIRECT('Carbon Income &amp; Costs'!$D$7),2,FALSE),VLOOKUP(AA15,INDIRECT('Carbon Income &amp; Costs'!$D$7),3,FALSE)),0)</f>
        <v>0</v>
      </c>
      <c r="AB36" s="393">
        <f ca="1">_xlfn.IFERROR(IF(AB15=0,VLOOKUP(0,INDIRECT('Carbon Income &amp; Costs'!$D$7),2,FALSE),VLOOKUP(AB15,INDIRECT('Carbon Income &amp; Costs'!$D$7),3,FALSE)),0)</f>
        <v>0</v>
      </c>
      <c r="AC36" s="393">
        <f ca="1">_xlfn.IFERROR(IF(AC15=0,VLOOKUP(0,INDIRECT('Carbon Income &amp; Costs'!$D$7),2,FALSE),VLOOKUP(AC15,INDIRECT('Carbon Income &amp; Costs'!$D$7),3,FALSE)),0)</f>
        <v>0</v>
      </c>
      <c r="AD36" s="393">
        <f ca="1">_xlfn.IFERROR(IF(AD15=0,VLOOKUP(0,INDIRECT('Carbon Income &amp; Costs'!$D$7),2,FALSE),VLOOKUP(AD15,INDIRECT('Carbon Income &amp; Costs'!$D$7),3,FALSE)),0)</f>
        <v>0</v>
      </c>
      <c r="AE36" s="393">
        <f ca="1">_xlfn.IFERROR(IF(AE15=0,VLOOKUP(0,INDIRECT('Carbon Income &amp; Costs'!$D$7),2,FALSE),VLOOKUP(AE15,INDIRECT('Carbon Income &amp; Costs'!$D$7),3,FALSE)),0)</f>
        <v>0</v>
      </c>
      <c r="AF36" s="393">
        <f ca="1">_xlfn.IFERROR(IF(AF15=0,VLOOKUP(0,INDIRECT('Carbon Income &amp; Costs'!$D$7),2,FALSE),VLOOKUP(AF15,INDIRECT('Carbon Income &amp; Costs'!$D$7),3,FALSE)),0)</f>
        <v>0</v>
      </c>
      <c r="AG36" s="393">
        <f ca="1">_xlfn.IFERROR(IF(AG15=0,VLOOKUP(0,INDIRECT('Carbon Income &amp; Costs'!$D$7),2,FALSE),VLOOKUP(AG15,INDIRECT('Carbon Income &amp; Costs'!$D$7),3,FALSE)),0)</f>
        <v>0</v>
      </c>
      <c r="AH36" s="393">
        <f ca="1">_xlfn.IFERROR(IF(AH15=0,VLOOKUP(0,INDIRECT('Carbon Income &amp; Costs'!$D$7),2,FALSE),VLOOKUP(AH15,INDIRECT('Carbon Income &amp; Costs'!$D$7),3,FALSE)),0)</f>
        <v>0</v>
      </c>
      <c r="AI36" s="393">
        <f ca="1">_xlfn.IFERROR(IF(AI15=0,VLOOKUP(0,INDIRECT('Carbon Income &amp; Costs'!$D$7),2,FALSE),VLOOKUP(AI15,INDIRECT('Carbon Income &amp; Costs'!$D$7),3,FALSE)),0)</f>
        <v>0</v>
      </c>
      <c r="AJ36" s="393">
        <f ca="1">_xlfn.IFERROR(IF(AJ15=0,VLOOKUP(0,INDIRECT('Carbon Income &amp; Costs'!$D$7),2,FALSE),VLOOKUP(AJ15,INDIRECT('Carbon Income &amp; Costs'!$D$7),3,FALSE)),0)</f>
        <v>0</v>
      </c>
      <c r="AK36" s="393">
        <f ca="1">_xlfn.IFERROR(IF(AK15=0,VLOOKUP(0,INDIRECT('Carbon Income &amp; Costs'!$D$7),2,FALSE),VLOOKUP(AK15,INDIRECT('Carbon Income &amp; Costs'!$D$7),3,FALSE)),0)</f>
        <v>0</v>
      </c>
      <c r="AL36" s="393">
        <f ca="1">_xlfn.IFERROR(IF(AL15=0,VLOOKUP(0,INDIRECT('Carbon Income &amp; Costs'!$D$7),2,FALSE),VLOOKUP(AL15,INDIRECT('Carbon Income &amp; Costs'!$D$7),3,FALSE)),0)</f>
        <v>0</v>
      </c>
      <c r="AM36" s="393">
        <f ca="1">_xlfn.IFERROR(IF(AM15=0,VLOOKUP(0,INDIRECT('Carbon Income &amp; Costs'!$D$7),2,FALSE),VLOOKUP(AM15,INDIRECT('Carbon Income &amp; Costs'!$D$7),3,FALSE)),0)</f>
        <v>0</v>
      </c>
      <c r="AN36" s="393">
        <f ca="1">_xlfn.IFERROR(IF(AN15=0,VLOOKUP(0,INDIRECT('Carbon Income &amp; Costs'!$D$7),2,FALSE),VLOOKUP(AN15,INDIRECT('Carbon Income &amp; Costs'!$D$7),3,FALSE)),0)</f>
        <v>0</v>
      </c>
      <c r="AO36" s="393">
        <f ca="1">_xlfn.IFERROR(IF(AO15=0,VLOOKUP(0,INDIRECT('Carbon Income &amp; Costs'!$D$7),2,FALSE),VLOOKUP(AO15,INDIRECT('Carbon Income &amp; Costs'!$D$7),3,FALSE)),0)</f>
        <v>0</v>
      </c>
      <c r="AP36" s="393">
        <f ca="1">_xlfn.IFERROR(IF(AP15=0,VLOOKUP(0,INDIRECT('Carbon Income &amp; Costs'!$D$7),2,FALSE),VLOOKUP(AP15,INDIRECT('Carbon Income &amp; Costs'!$D$7),3,FALSE)),0)</f>
        <v>0</v>
      </c>
      <c r="AQ36" s="393">
        <f ca="1">_xlfn.IFERROR(IF(AQ15=0,VLOOKUP(0,INDIRECT('Carbon Income &amp; Costs'!$D$7),2,FALSE),VLOOKUP(AQ15,INDIRECT('Carbon Income &amp; Costs'!$D$7),3,FALSE)),0)</f>
        <v>0</v>
      </c>
      <c r="AR36" s="393">
        <f ca="1">_xlfn.IFERROR(IF(AR15=0,VLOOKUP(0,INDIRECT('Carbon Income &amp; Costs'!$D$7),2,FALSE),VLOOKUP(AR15,INDIRECT('Carbon Income &amp; Costs'!$D$7),3,FALSE)),0)</f>
        <v>0</v>
      </c>
      <c r="AS36" s="393">
        <f ca="1">_xlfn.IFERROR(IF(AS15=0,VLOOKUP(0,INDIRECT('Carbon Income &amp; Costs'!$D$7),2,FALSE),VLOOKUP(AS15,INDIRECT('Carbon Income &amp; Costs'!$D$7),3,FALSE)),0)</f>
        <v>0</v>
      </c>
      <c r="AT36" s="393">
        <f ca="1">_xlfn.IFERROR(IF(AT15=0,VLOOKUP(0,INDIRECT('Carbon Income &amp; Costs'!$D$7),2,FALSE),VLOOKUP(AT15,INDIRECT('Carbon Income &amp; Costs'!$D$7),3,FALSE)),0)</f>
        <v>0</v>
      </c>
      <c r="AU36" s="393">
        <f ca="1">_xlfn.IFERROR(IF(AU15=0,VLOOKUP(0,INDIRECT('Carbon Income &amp; Costs'!$D$7),2,FALSE),VLOOKUP(AU15,INDIRECT('Carbon Income &amp; Costs'!$D$7),3,FALSE)),0)</f>
        <v>0</v>
      </c>
      <c r="AV36" s="393">
        <f ca="1">_xlfn.IFERROR(IF(AV15=0,VLOOKUP(0,INDIRECT('Carbon Income &amp; Costs'!$D$7),2,FALSE),VLOOKUP(AV15,INDIRECT('Carbon Income &amp; Costs'!$D$7),3,FALSE)),0)</f>
        <v>0</v>
      </c>
      <c r="AW36" s="393">
        <f ca="1">_xlfn.IFERROR(IF(AW15=0,VLOOKUP(0,INDIRECT('Carbon Income &amp; Costs'!$D$7),2,FALSE),VLOOKUP(AW15,INDIRECT('Carbon Income &amp; Costs'!$D$7),3,FALSE)),0)</f>
        <v>0</v>
      </c>
      <c r="AX36" s="393">
        <f ca="1">_xlfn.IFERROR(IF(AX15=0,VLOOKUP(0,INDIRECT('Carbon Income &amp; Costs'!$D$7),2,FALSE),VLOOKUP(AX15,INDIRECT('Carbon Income &amp; Costs'!$D$7),3,FALSE)),0)</f>
        <v>0</v>
      </c>
      <c r="AY36" s="393">
        <f ca="1">_xlfn.IFERROR(IF(AY15=0,VLOOKUP(0,INDIRECT('Carbon Income &amp; Costs'!$D$7),2,FALSE),VLOOKUP(AY15,INDIRECT('Carbon Income &amp; Costs'!$D$7),3,FALSE)),0)</f>
        <v>0</v>
      </c>
      <c r="AZ36" s="393">
        <f ca="1">_xlfn.IFERROR(IF(AZ15=0,VLOOKUP(0,INDIRECT('Carbon Income &amp; Costs'!$D$7),2,FALSE),VLOOKUP(AZ15,INDIRECT('Carbon Income &amp; Costs'!$D$7),3,FALSE)),0)</f>
        <v>0</v>
      </c>
      <c r="BA36" s="393">
        <f ca="1">_xlfn.IFERROR(IF(BA15=0,VLOOKUP(0,INDIRECT('Carbon Income &amp; Costs'!$D$7),2,FALSE),VLOOKUP(BA15,INDIRECT('Carbon Income &amp; Costs'!$D$7),3,FALSE)),0)</f>
        <v>0</v>
      </c>
      <c r="BB36" s="393">
        <f ca="1">_xlfn.IFERROR(IF(BB15=0,VLOOKUP(0,INDIRECT('Carbon Income &amp; Costs'!$D$7),2,FALSE),VLOOKUP(BB15,INDIRECT('Carbon Income &amp; Costs'!$D$7),3,FALSE)),0)</f>
        <v>0</v>
      </c>
      <c r="BC36" s="393">
        <f ca="1">_xlfn.IFERROR(IF(BC15=0,VLOOKUP(0,INDIRECT('Carbon Income &amp; Costs'!$D$7),2,FALSE),VLOOKUP(BC15,INDIRECT('Carbon Income &amp; Costs'!$D$7),3,FALSE)),0)</f>
        <v>0</v>
      </c>
      <c r="BD36" s="393">
        <f ca="1">_xlfn.IFERROR(IF(BD15=0,VLOOKUP(0,INDIRECT('Carbon Income &amp; Costs'!$D$7),2,FALSE),VLOOKUP(BD15,INDIRECT('Carbon Income &amp; Costs'!$D$7),3,FALSE)),0)</f>
        <v>0</v>
      </c>
      <c r="BE36" s="393">
        <f ca="1">_xlfn.IFERROR(IF(BE15=0,VLOOKUP(0,INDIRECT('Carbon Income &amp; Costs'!$D$7),2,FALSE),VLOOKUP(BE15,INDIRECT('Carbon Income &amp; Costs'!$D$7),3,FALSE)),0)</f>
        <v>0</v>
      </c>
      <c r="BF36" s="393">
        <f ca="1">_xlfn.IFERROR(IF(BF15=0,VLOOKUP(0,INDIRECT('Carbon Income &amp; Costs'!$D$7),2,FALSE),VLOOKUP(BF15,INDIRECT('Carbon Income &amp; Costs'!$D$7),3,FALSE)),0)</f>
        <v>0</v>
      </c>
      <c r="BG36" s="393">
        <f ca="1">_xlfn.IFERROR(IF(BG15=0,VLOOKUP(0,INDIRECT('Carbon Income &amp; Costs'!$D$7),2,FALSE),VLOOKUP(BG15,INDIRECT('Carbon Income &amp; Costs'!$D$7),3,FALSE)),0)</f>
        <v>0</v>
      </c>
      <c r="BH36" s="393">
        <f ca="1">_xlfn.IFERROR(IF(BH15=0,VLOOKUP(0,INDIRECT('Carbon Income &amp; Costs'!$D$7),2,FALSE),VLOOKUP(BH15,INDIRECT('Carbon Income &amp; Costs'!$D$7),3,FALSE)),0)</f>
        <v>0</v>
      </c>
      <c r="BI36" s="393">
        <f ca="1">_xlfn.IFERROR(IF(BI15=0,VLOOKUP(0,INDIRECT('Carbon Income &amp; Costs'!$D$7),2,FALSE),VLOOKUP(BI15,INDIRECT('Carbon Income &amp; Costs'!$D$7),3,FALSE)),0)</f>
        <v>0</v>
      </c>
      <c r="BJ36" s="393">
        <f ca="1">_xlfn.IFERROR(IF(BJ15=0,VLOOKUP(0,INDIRECT('Carbon Income &amp; Costs'!$D$7),2,FALSE),VLOOKUP(BJ15,INDIRECT('Carbon Income &amp; Costs'!$D$7),3,FALSE)),0)</f>
        <v>0</v>
      </c>
      <c r="BK36" s="393">
        <f ca="1">_xlfn.IFERROR(IF(BK15=0,VLOOKUP(0,INDIRECT('Carbon Income &amp; Costs'!$D$7),2,FALSE),VLOOKUP(BK15,INDIRECT('Carbon Income &amp; Costs'!$D$7),3,FALSE)),0)</f>
        <v>0</v>
      </c>
      <c r="BL36" s="393">
        <f ca="1">_xlfn.IFERROR(IF(BL15=0,VLOOKUP(0,INDIRECT('Carbon Income &amp; Costs'!$D$7),2,FALSE),VLOOKUP(BL15,INDIRECT('Carbon Income &amp; Costs'!$D$7),3,FALSE)),0)</f>
        <v>0</v>
      </c>
      <c r="BM36" s="393">
        <f ca="1">_xlfn.IFERROR(IF(BM15=0,VLOOKUP(0,INDIRECT('Carbon Income &amp; Costs'!$D$7),2,FALSE),VLOOKUP(BM15,INDIRECT('Carbon Income &amp; Costs'!$D$7),3,FALSE)),0)</f>
        <v>0</v>
      </c>
      <c r="BN36" s="393">
        <f ca="1">_xlfn.IFERROR(IF(BN15=0,VLOOKUP(0,INDIRECT('Carbon Income &amp; Costs'!$D$7),2,FALSE),VLOOKUP(BN15,INDIRECT('Carbon Income &amp; Costs'!$D$7),3,FALSE)),0)</f>
        <v>0</v>
      </c>
      <c r="BO36" s="393">
        <f ca="1">_xlfn.IFERROR(IF(BO15=0,VLOOKUP(0,INDIRECT('Carbon Income &amp; Costs'!$D$7),2,FALSE),VLOOKUP(BO15,INDIRECT('Carbon Income &amp; Costs'!$D$7),3,FALSE)),0)</f>
        <v>0</v>
      </c>
      <c r="BP36" s="393">
        <f ca="1">_xlfn.IFERROR(IF(BP15=0,VLOOKUP(0,INDIRECT('Carbon Income &amp; Costs'!$D$7),2,FALSE),VLOOKUP(BP15,INDIRECT('Carbon Income &amp; Costs'!$D$7),3,FALSE)),0)</f>
        <v>0</v>
      </c>
      <c r="BQ36" s="393">
        <f ca="1">_xlfn.IFERROR(IF(BQ15=0,VLOOKUP(0,INDIRECT('Carbon Income &amp; Costs'!$D$7),2,FALSE),VLOOKUP(BQ15,INDIRECT('Carbon Income &amp; Costs'!$D$7),3,FALSE)),0)</f>
        <v>0</v>
      </c>
      <c r="BR36" s="393">
        <f ca="1">_xlfn.IFERROR(IF(BR15=0,VLOOKUP(0,INDIRECT('Carbon Income &amp; Costs'!$D$7),2,FALSE),VLOOKUP(BR15,INDIRECT('Carbon Income &amp; Costs'!$D$7),3,FALSE)),0)</f>
        <v>0</v>
      </c>
      <c r="BS36" s="393">
        <f ca="1">_xlfn.IFERROR(IF(BS15=0,VLOOKUP(0,INDIRECT('Carbon Income &amp; Costs'!$D$7),2,FALSE),VLOOKUP(BS15,INDIRECT('Carbon Income &amp; Costs'!$D$7),3,FALSE)),0)</f>
        <v>0</v>
      </c>
      <c r="BT36" s="393">
        <f ca="1">_xlfn.IFERROR(IF(BT15=0,VLOOKUP(0,INDIRECT('Carbon Income &amp; Costs'!$D$7),2,FALSE),VLOOKUP(BT15,INDIRECT('Carbon Income &amp; Costs'!$D$7),3,FALSE)),0)</f>
        <v>0</v>
      </c>
      <c r="BU36" s="393">
        <f ca="1">_xlfn.IFERROR(IF(BU15=0,VLOOKUP(0,INDIRECT('Carbon Income &amp; Costs'!$D$7),2,FALSE),VLOOKUP(BU15,INDIRECT('Carbon Income &amp; Costs'!$D$7),3,FALSE)),0)</f>
        <v>0</v>
      </c>
      <c r="BV36" s="393">
        <f ca="1">_xlfn.IFERROR(IF(BV15=0,VLOOKUP(0,INDIRECT('Carbon Income &amp; Costs'!$D$7),2,FALSE),VLOOKUP(BV15,INDIRECT('Carbon Income &amp; Costs'!$D$7),3,FALSE)),0)</f>
        <v>0</v>
      </c>
      <c r="BW36" s="393">
        <f ca="1">_xlfn.IFERROR(IF(BW15=0,VLOOKUP(0,INDIRECT('Carbon Income &amp; Costs'!$D$7),2,FALSE),VLOOKUP(BW15,INDIRECT('Carbon Income &amp; Costs'!$D$7),3,FALSE)),0)</f>
        <v>0</v>
      </c>
      <c r="BX36" s="393">
        <f ca="1">_xlfn.IFERROR(IF(BX15=0,VLOOKUP(0,INDIRECT('Carbon Income &amp; Costs'!$D$7),2,FALSE),VLOOKUP(BX15,INDIRECT('Carbon Income &amp; Costs'!$D$7),3,FALSE)),0)</f>
        <v>0</v>
      </c>
      <c r="BY36" s="393">
        <f ca="1">_xlfn.IFERROR(IF(BY15=0,VLOOKUP(0,INDIRECT('Carbon Income &amp; Costs'!$D$7),2,FALSE),VLOOKUP(BY15,INDIRECT('Carbon Income &amp; Costs'!$D$7),3,FALSE)),0)</f>
        <v>0</v>
      </c>
      <c r="BZ36" s="393">
        <f ca="1">_xlfn.IFERROR(IF(BZ15=0,VLOOKUP(0,INDIRECT('Carbon Income &amp; Costs'!$D$7),2,FALSE),VLOOKUP(BZ15,INDIRECT('Carbon Income &amp; Costs'!$D$7),3,FALSE)),0)</f>
        <v>0</v>
      </c>
      <c r="CA36" s="393">
        <f ca="1">_xlfn.IFERROR(IF(CA15=0,VLOOKUP(0,INDIRECT('Carbon Income &amp; Costs'!$D$7),2,FALSE),VLOOKUP(CA15,INDIRECT('Carbon Income &amp; Costs'!$D$7),3,FALSE)),0)</f>
        <v>0</v>
      </c>
      <c r="CB36" s="393">
        <f ca="1">_xlfn.IFERROR(IF(CB15=0,VLOOKUP(0,INDIRECT('Carbon Income &amp; Costs'!$D$7),2,FALSE),VLOOKUP(CB15,INDIRECT('Carbon Income &amp; Costs'!$D$7),3,FALSE)),0)</f>
        <v>0</v>
      </c>
      <c r="CC36" s="393">
        <f ca="1">_xlfn.IFERROR(IF(CC15=0,VLOOKUP(0,INDIRECT('Carbon Income &amp; Costs'!$D$7),2,FALSE),VLOOKUP(CC15,INDIRECT('Carbon Income &amp; Costs'!$D$7),3,FALSE)),0)</f>
        <v>0</v>
      </c>
      <c r="CD36" s="393">
        <f ca="1">_xlfn.IFERROR(IF(CD15=0,VLOOKUP(0,INDIRECT('Carbon Income &amp; Costs'!$D$7),2,FALSE),VLOOKUP(CD15,INDIRECT('Carbon Income &amp; Costs'!$D$7),3,FALSE)),0)</f>
        <v>0</v>
      </c>
      <c r="CE36" s="393">
        <f ca="1">_xlfn.IFERROR(IF(CE15=0,VLOOKUP(0,INDIRECT('Carbon Income &amp; Costs'!$D$7),2,FALSE),VLOOKUP(CE15,INDIRECT('Carbon Income &amp; Costs'!$D$7),3,FALSE)),0)</f>
        <v>0</v>
      </c>
      <c r="CF36" s="393">
        <f ca="1">_xlfn.IFERROR(IF(CF15=0,VLOOKUP(0,INDIRECT('Carbon Income &amp; Costs'!$D$7),2,FALSE),VLOOKUP(CF15,INDIRECT('Carbon Income &amp; Costs'!$D$7),3,FALSE)),0)</f>
        <v>0</v>
      </c>
      <c r="CG36" s="393">
        <f ca="1">_xlfn.IFERROR(IF(CG15=0,VLOOKUP(0,INDIRECT('Carbon Income &amp; Costs'!$D$7),2,FALSE),VLOOKUP(CG15,INDIRECT('Carbon Income &amp; Costs'!$D$7),3,FALSE)),0)</f>
        <v>0</v>
      </c>
      <c r="CH36" s="393">
        <f ca="1">_xlfn.IFERROR(IF(CH15=0,VLOOKUP(0,INDIRECT('Carbon Income &amp; Costs'!$D$7),2,FALSE),VLOOKUP(CH15,INDIRECT('Carbon Income &amp; Costs'!$D$7),3,FALSE)),0)</f>
        <v>0</v>
      </c>
      <c r="CI36" s="393">
        <f ca="1">_xlfn.IFERROR(IF(CI15=0,VLOOKUP(0,INDIRECT('Carbon Income &amp; Costs'!$D$7),2,FALSE),VLOOKUP(CI15,INDIRECT('Carbon Income &amp; Costs'!$D$7),3,FALSE)),0)</f>
        <v>0</v>
      </c>
      <c r="CJ36" s="393">
        <f ca="1">_xlfn.IFERROR(IF(CJ15=0,VLOOKUP(0,INDIRECT('Carbon Income &amp; Costs'!$D$7),2,FALSE),VLOOKUP(CJ15,INDIRECT('Carbon Income &amp; Costs'!$D$7),3,FALSE)),0)</f>
        <v>0</v>
      </c>
      <c r="CK36" s="393">
        <f ca="1">_xlfn.IFERROR(IF(CK15=0,VLOOKUP(0,INDIRECT('Carbon Income &amp; Costs'!$D$7),2,FALSE),VLOOKUP(CK15,INDIRECT('Carbon Income &amp; Costs'!$D$7),3,FALSE)),0)</f>
        <v>0</v>
      </c>
      <c r="CL36" s="393">
        <f ca="1">_xlfn.IFERROR(IF(CL15=0,VLOOKUP(0,INDIRECT('Carbon Income &amp; Costs'!$D$7),2,FALSE),VLOOKUP(CL15,INDIRECT('Carbon Income &amp; Costs'!$D$7),3,FALSE)),0)</f>
        <v>0</v>
      </c>
      <c r="CM36" s="393">
        <f ca="1">_xlfn.IFERROR(IF(CM15=0,VLOOKUP(0,INDIRECT('Carbon Income &amp; Costs'!$D$7),2,FALSE),VLOOKUP(CM15,INDIRECT('Carbon Income &amp; Costs'!$D$7),3,FALSE)),0)</f>
        <v>0</v>
      </c>
      <c r="CN36" s="393">
        <f ca="1">_xlfn.IFERROR(IF(CN15=0,VLOOKUP(0,INDIRECT('Carbon Income &amp; Costs'!$D$7),2,FALSE),VLOOKUP(CN15,INDIRECT('Carbon Income &amp; Costs'!$D$7),3,FALSE)),0)</f>
        <v>0</v>
      </c>
      <c r="CO36" s="393">
        <f ca="1">_xlfn.IFERROR(IF(CO15=0,VLOOKUP(0,INDIRECT('Carbon Income &amp; Costs'!$D$7),2,FALSE),VLOOKUP(CO15,INDIRECT('Carbon Income &amp; Costs'!$D$7),3,FALSE)),0)</f>
        <v>0</v>
      </c>
      <c r="CP36" s="393">
        <f ca="1">_xlfn.IFERROR(IF(CP15=0,VLOOKUP(0,INDIRECT('Carbon Income &amp; Costs'!$D$7),2,FALSE),VLOOKUP(CP15,INDIRECT('Carbon Income &amp; Costs'!$D$7),3,FALSE)),0)</f>
        <v>0</v>
      </c>
      <c r="CQ36" s="393">
        <f ca="1">_xlfn.IFERROR(IF(CQ15=0,VLOOKUP(0,INDIRECT('Carbon Income &amp; Costs'!$D$7),2,FALSE),VLOOKUP(CQ15,INDIRECT('Carbon Income &amp; Costs'!$D$7),3,FALSE)),0)</f>
        <v>0</v>
      </c>
      <c r="CR36" s="393">
        <f ca="1">_xlfn.IFERROR(IF(CR15=0,VLOOKUP(0,INDIRECT('Carbon Income &amp; Costs'!$D$7),2,FALSE),VLOOKUP(CR15,INDIRECT('Carbon Income &amp; Costs'!$D$7),3,FALSE)),0)</f>
        <v>0</v>
      </c>
      <c r="CS36" s="393">
        <f ca="1">_xlfn.IFERROR(IF(CS15=0,VLOOKUP(0,INDIRECT('Carbon Income &amp; Costs'!$D$7),2,FALSE),VLOOKUP(CS15,INDIRECT('Carbon Income &amp; Costs'!$D$7),3,FALSE)),0)</f>
        <v>0</v>
      </c>
      <c r="CT36" s="393">
        <f ca="1">_xlfn.IFERROR(IF(CT15=0,VLOOKUP(0,INDIRECT('Carbon Income &amp; Costs'!$D$7),2,FALSE),VLOOKUP(CT15,INDIRECT('Carbon Income &amp; Costs'!$D$7),3,FALSE)),0)</f>
        <v>0</v>
      </c>
      <c r="CU36" s="393">
        <f ca="1">_xlfn.IFERROR(IF(CU15=0,VLOOKUP(0,INDIRECT('Carbon Income &amp; Costs'!$D$7),2,FALSE),VLOOKUP(CU15,INDIRECT('Carbon Income &amp; Costs'!$D$7),3,FALSE)),0)</f>
        <v>0</v>
      </c>
      <c r="CV36" s="393">
        <f ca="1">_xlfn.IFERROR(IF(CV15=0,VLOOKUP(0,INDIRECT('Carbon Income &amp; Costs'!$D$7),2,FALSE),VLOOKUP(CV15,INDIRECT('Carbon Income &amp; Costs'!$D$7),3,FALSE)),0)</f>
        <v>0</v>
      </c>
      <c r="CW36" s="393">
        <f ca="1">_xlfn.IFERROR(IF(CW15=0,VLOOKUP(0,INDIRECT('Carbon Income &amp; Costs'!$D$7),2,FALSE),VLOOKUP(CW15,INDIRECT('Carbon Income &amp; Costs'!$D$7),3,FALSE)),0)</f>
        <v>0</v>
      </c>
      <c r="CX36" s="393">
        <f ca="1">_xlfn.IFERROR(IF(CX15=0,VLOOKUP(0,INDIRECT('Carbon Income &amp; Costs'!$D$7),2,FALSE),VLOOKUP(CX15,INDIRECT('Carbon Income &amp; Costs'!$D$7),3,FALSE)),0)</f>
        <v>0</v>
      </c>
      <c r="CY36" s="393">
        <f ca="1">_xlfn.IFERROR(IF(CY15=0,VLOOKUP(0,INDIRECT('Carbon Income &amp; Costs'!$D$7),2,FALSE),VLOOKUP(CY15,INDIRECT('Carbon Income &amp; Costs'!$D$7),3,FALSE)),0)</f>
        <v>0</v>
      </c>
      <c r="CZ36" s="393">
        <f ca="1">_xlfn.IFERROR(IF(CZ15=0,VLOOKUP(0,INDIRECT('Carbon Income &amp; Costs'!$D$7),2,FALSE),VLOOKUP(CZ15,INDIRECT('Carbon Income &amp; Costs'!$D$7),3,FALSE)),0)</f>
        <v>0</v>
      </c>
    </row>
    <row r="37" spans="1:104" ht="15" customHeight="1">
      <c r="A37" s="510"/>
      <c r="B37" s="391" t="s">
        <v>33</v>
      </c>
      <c r="C37" s="392">
        <f>SUM(D37:CZ37)</f>
        <v>0</v>
      </c>
      <c r="D37" s="394">
        <f ca="1">_xlfn.IFERROR(VLOOKUP(D15,INDIRECT('Carbon Income &amp; Costs'!$D$7),4,FALSE),0)</f>
        <v>0</v>
      </c>
      <c r="E37" s="394">
        <f ca="1">_xlfn.IFERROR(VLOOKUP(E15,INDIRECT('Carbon Income &amp; Costs'!$D$7),4,FALSE),0)</f>
        <v>0</v>
      </c>
      <c r="F37" s="394">
        <f ca="1">_xlfn.IFERROR(VLOOKUP(F15,INDIRECT('Carbon Income &amp; Costs'!$D$7),4,FALSE),0)</f>
        <v>0</v>
      </c>
      <c r="G37" s="394">
        <f ca="1">_xlfn.IFERROR(VLOOKUP(G15,INDIRECT('Carbon Income &amp; Costs'!$D$7),4,FALSE),0)</f>
        <v>0</v>
      </c>
      <c r="H37" s="394">
        <f ca="1">_xlfn.IFERROR(VLOOKUP(H15,INDIRECT('Carbon Income &amp; Costs'!$D$7),4,FALSE),0)</f>
        <v>0</v>
      </c>
      <c r="I37" s="394">
        <f ca="1">_xlfn.IFERROR(VLOOKUP(I15,INDIRECT('Carbon Income &amp; Costs'!$D$7),4,FALSE),0)</f>
        <v>0</v>
      </c>
      <c r="J37" s="394">
        <f ca="1">_xlfn.IFERROR(VLOOKUP(J15,INDIRECT('Carbon Income &amp; Costs'!$D$7),4,FALSE),0)</f>
        <v>0</v>
      </c>
      <c r="K37" s="394">
        <f ca="1">_xlfn.IFERROR(VLOOKUP(K15,INDIRECT('Carbon Income &amp; Costs'!$D$7),4,FALSE),0)</f>
        <v>0</v>
      </c>
      <c r="L37" s="394">
        <f ca="1">_xlfn.IFERROR(VLOOKUP(L15,INDIRECT('Carbon Income &amp; Costs'!$D$7),4,FALSE),0)</f>
        <v>0</v>
      </c>
      <c r="M37" s="394">
        <f ca="1">_xlfn.IFERROR(VLOOKUP(M15,INDIRECT('Carbon Income &amp; Costs'!$D$7),4,FALSE),0)</f>
        <v>0</v>
      </c>
      <c r="N37" s="394">
        <f ca="1">_xlfn.IFERROR(VLOOKUP(N15,INDIRECT('Carbon Income &amp; Costs'!$D$7),4,FALSE),0)</f>
        <v>0</v>
      </c>
      <c r="O37" s="394">
        <f ca="1">_xlfn.IFERROR(VLOOKUP(O15,INDIRECT('Carbon Income &amp; Costs'!$D$7),4,FALSE),0)</f>
        <v>0</v>
      </c>
      <c r="P37" s="394">
        <f ca="1">_xlfn.IFERROR(VLOOKUP(P15,INDIRECT('Carbon Income &amp; Costs'!$D$7),4,FALSE),0)</f>
        <v>0</v>
      </c>
      <c r="Q37" s="394">
        <f ca="1">_xlfn.IFERROR(VLOOKUP(Q15,INDIRECT('Carbon Income &amp; Costs'!$D$7),4,FALSE),0)</f>
        <v>0</v>
      </c>
      <c r="R37" s="394">
        <f ca="1">_xlfn.IFERROR(VLOOKUP(R15,INDIRECT('Carbon Income &amp; Costs'!$D$7),4,FALSE),0)</f>
        <v>0</v>
      </c>
      <c r="S37" s="394">
        <f ca="1">_xlfn.IFERROR(VLOOKUP(S15,INDIRECT('Carbon Income &amp; Costs'!$D$7),4,FALSE),0)</f>
        <v>0</v>
      </c>
      <c r="T37" s="394">
        <f ca="1">_xlfn.IFERROR(VLOOKUP(T15,INDIRECT('Carbon Income &amp; Costs'!$D$7),4,FALSE),0)</f>
        <v>0</v>
      </c>
      <c r="U37" s="394">
        <f ca="1">_xlfn.IFERROR(VLOOKUP(U15,INDIRECT('Carbon Income &amp; Costs'!$D$7),4,FALSE),0)</f>
        <v>0</v>
      </c>
      <c r="V37" s="394">
        <f ca="1">_xlfn.IFERROR(VLOOKUP(V15,INDIRECT('Carbon Income &amp; Costs'!$D$7),4,FALSE),0)</f>
        <v>0</v>
      </c>
      <c r="W37" s="394">
        <f ca="1">_xlfn.IFERROR(VLOOKUP(W15,INDIRECT('Carbon Income &amp; Costs'!$D$7),4,FALSE),0)</f>
        <v>0</v>
      </c>
      <c r="X37" s="394">
        <f ca="1">_xlfn.IFERROR(VLOOKUP(X15,INDIRECT('Carbon Income &amp; Costs'!$D$7),4,FALSE),0)</f>
        <v>0</v>
      </c>
      <c r="Y37" s="394">
        <f ca="1">_xlfn.IFERROR(VLOOKUP(Y15,INDIRECT('Carbon Income &amp; Costs'!$D$7),4,FALSE),0)</f>
        <v>0</v>
      </c>
      <c r="Z37" s="394">
        <f ca="1">_xlfn.IFERROR(VLOOKUP(Z15,INDIRECT('Carbon Income &amp; Costs'!$D$7),4,FALSE),0)</f>
        <v>0</v>
      </c>
      <c r="AA37" s="394">
        <f ca="1">_xlfn.IFERROR(VLOOKUP(AA15,INDIRECT('Carbon Income &amp; Costs'!$D$7),4,FALSE),0)</f>
        <v>0</v>
      </c>
      <c r="AB37" s="394">
        <f ca="1">_xlfn.IFERROR(VLOOKUP(AB15,INDIRECT('Carbon Income &amp; Costs'!$D$7),4,FALSE),0)</f>
        <v>0</v>
      </c>
      <c r="AC37" s="394">
        <f ca="1">_xlfn.IFERROR(VLOOKUP(AC15,INDIRECT('Carbon Income &amp; Costs'!$D$7),4,FALSE),0)</f>
        <v>0</v>
      </c>
      <c r="AD37" s="394">
        <f ca="1">_xlfn.IFERROR(VLOOKUP(AD15,INDIRECT('Carbon Income &amp; Costs'!$D$7),4,FALSE),0)</f>
        <v>0</v>
      </c>
      <c r="AE37" s="394">
        <f ca="1">_xlfn.IFERROR(VLOOKUP(AE15,INDIRECT('Carbon Income &amp; Costs'!$D$7),4,FALSE),0)</f>
        <v>0</v>
      </c>
      <c r="AF37" s="394">
        <f ca="1">_xlfn.IFERROR(VLOOKUP(AF15,INDIRECT('Carbon Income &amp; Costs'!$D$7),4,FALSE),0)</f>
        <v>0</v>
      </c>
      <c r="AG37" s="394">
        <f ca="1">_xlfn.IFERROR(VLOOKUP(AG15,INDIRECT('Carbon Income &amp; Costs'!$D$7),4,FALSE),0)</f>
        <v>0</v>
      </c>
      <c r="AH37" s="394">
        <f ca="1">_xlfn.IFERROR(VLOOKUP(AH15,INDIRECT('Carbon Income &amp; Costs'!$D$7),4,FALSE),0)</f>
        <v>0</v>
      </c>
      <c r="AI37" s="394">
        <f ca="1">_xlfn.IFERROR(VLOOKUP(AI15,INDIRECT('Carbon Income &amp; Costs'!$D$7),4,FALSE),0)</f>
        <v>0</v>
      </c>
      <c r="AJ37" s="394">
        <f ca="1">_xlfn.IFERROR(VLOOKUP(AJ15,INDIRECT('Carbon Income &amp; Costs'!$D$7),4,FALSE),0)</f>
        <v>0</v>
      </c>
      <c r="AK37" s="394">
        <f ca="1">_xlfn.IFERROR(VLOOKUP(AK15,INDIRECT('Carbon Income &amp; Costs'!$D$7),4,FALSE),0)</f>
        <v>0</v>
      </c>
      <c r="AL37" s="394">
        <f ca="1">_xlfn.IFERROR(VLOOKUP(AL15,INDIRECT('Carbon Income &amp; Costs'!$D$7),4,FALSE),0)</f>
        <v>0</v>
      </c>
      <c r="AM37" s="394">
        <f ca="1">_xlfn.IFERROR(VLOOKUP(AM15,INDIRECT('Carbon Income &amp; Costs'!$D$7),4,FALSE),0)</f>
        <v>0</v>
      </c>
      <c r="AN37" s="394">
        <f ca="1">_xlfn.IFERROR(VLOOKUP(AN15,INDIRECT('Carbon Income &amp; Costs'!$D$7),4,FALSE),0)</f>
        <v>0</v>
      </c>
      <c r="AO37" s="394">
        <f ca="1">_xlfn.IFERROR(VLOOKUP(AO15,INDIRECT('Carbon Income &amp; Costs'!$D$7),4,FALSE),0)</f>
        <v>0</v>
      </c>
      <c r="AP37" s="394">
        <f ca="1">_xlfn.IFERROR(VLOOKUP(AP15,INDIRECT('Carbon Income &amp; Costs'!$D$7),4,FALSE),0)</f>
        <v>0</v>
      </c>
      <c r="AQ37" s="394">
        <f ca="1">_xlfn.IFERROR(VLOOKUP(AQ15,INDIRECT('Carbon Income &amp; Costs'!$D$7),4,FALSE),0)</f>
        <v>0</v>
      </c>
      <c r="AR37" s="394">
        <f ca="1">_xlfn.IFERROR(VLOOKUP(AR15,INDIRECT('Carbon Income &amp; Costs'!$D$7),4,FALSE),0)</f>
        <v>0</v>
      </c>
      <c r="AS37" s="394">
        <f ca="1">_xlfn.IFERROR(VLOOKUP(AS15,INDIRECT('Carbon Income &amp; Costs'!$D$7),4,FALSE),0)</f>
        <v>0</v>
      </c>
      <c r="AT37" s="394">
        <f ca="1">_xlfn.IFERROR(VLOOKUP(AT15,INDIRECT('Carbon Income &amp; Costs'!$D$7),4,FALSE),0)</f>
        <v>0</v>
      </c>
      <c r="AU37" s="394">
        <f ca="1">_xlfn.IFERROR(VLOOKUP(AU15,INDIRECT('Carbon Income &amp; Costs'!$D$7),4,FALSE),0)</f>
        <v>0</v>
      </c>
      <c r="AV37" s="394">
        <f ca="1">_xlfn.IFERROR(VLOOKUP(AV15,INDIRECT('Carbon Income &amp; Costs'!$D$7),4,FALSE),0)</f>
        <v>0</v>
      </c>
      <c r="AW37" s="394">
        <f ca="1">_xlfn.IFERROR(VLOOKUP(AW15,INDIRECT('Carbon Income &amp; Costs'!$D$7),4,FALSE),0)</f>
        <v>0</v>
      </c>
      <c r="AX37" s="394">
        <f ca="1">_xlfn.IFERROR(VLOOKUP(AX15,INDIRECT('Carbon Income &amp; Costs'!$D$7),4,FALSE),0)</f>
        <v>0</v>
      </c>
      <c r="AY37" s="394">
        <f ca="1">_xlfn.IFERROR(VLOOKUP(AY15,INDIRECT('Carbon Income &amp; Costs'!$D$7),4,FALSE),0)</f>
        <v>0</v>
      </c>
      <c r="AZ37" s="394">
        <f ca="1">_xlfn.IFERROR(VLOOKUP(AZ15,INDIRECT('Carbon Income &amp; Costs'!$D$7),4,FALSE),0)</f>
        <v>0</v>
      </c>
      <c r="BA37" s="394">
        <f ca="1">_xlfn.IFERROR(VLOOKUP(BA15,INDIRECT('Carbon Income &amp; Costs'!$D$7),4,FALSE),0)</f>
        <v>0</v>
      </c>
      <c r="BB37" s="394">
        <f ca="1">_xlfn.IFERROR(VLOOKUP(BB15,INDIRECT('Carbon Income &amp; Costs'!$D$7),4,FALSE),0)</f>
        <v>0</v>
      </c>
      <c r="BC37" s="394">
        <f ca="1">_xlfn.IFERROR(VLOOKUP(BC15,INDIRECT('Carbon Income &amp; Costs'!$D$7),4,FALSE),0)</f>
        <v>0</v>
      </c>
      <c r="BD37" s="394">
        <f ca="1">_xlfn.IFERROR(VLOOKUP(BD15,INDIRECT('Carbon Income &amp; Costs'!$D$7),4,FALSE),0)</f>
        <v>0</v>
      </c>
      <c r="BE37" s="394">
        <f ca="1">_xlfn.IFERROR(VLOOKUP(BE15,INDIRECT('Carbon Income &amp; Costs'!$D$7),4,FALSE),0)</f>
        <v>0</v>
      </c>
      <c r="BF37" s="394">
        <f ca="1">_xlfn.IFERROR(VLOOKUP(BF15,INDIRECT('Carbon Income &amp; Costs'!$D$7),4,FALSE),0)</f>
        <v>0</v>
      </c>
      <c r="BG37" s="394">
        <f ca="1">_xlfn.IFERROR(VLOOKUP(BG15,INDIRECT('Carbon Income &amp; Costs'!$D$7),4,FALSE),0)</f>
        <v>0</v>
      </c>
      <c r="BH37" s="394">
        <f ca="1">_xlfn.IFERROR(VLOOKUP(BH15,INDIRECT('Carbon Income &amp; Costs'!$D$7),4,FALSE),0)</f>
        <v>0</v>
      </c>
      <c r="BI37" s="394">
        <f ca="1">_xlfn.IFERROR(VLOOKUP(BI15,INDIRECT('Carbon Income &amp; Costs'!$D$7),4,FALSE),0)</f>
        <v>0</v>
      </c>
      <c r="BJ37" s="394">
        <f ca="1">_xlfn.IFERROR(VLOOKUP(BJ15,INDIRECT('Carbon Income &amp; Costs'!$D$7),4,FALSE),0)</f>
        <v>0</v>
      </c>
      <c r="BK37" s="394">
        <f ca="1">_xlfn.IFERROR(VLOOKUP(BK15,INDIRECT('Carbon Income &amp; Costs'!$D$7),4,FALSE),0)</f>
        <v>0</v>
      </c>
      <c r="BL37" s="394">
        <f ca="1">_xlfn.IFERROR(VLOOKUP(BL15,INDIRECT('Carbon Income &amp; Costs'!$D$7),4,FALSE),0)</f>
        <v>0</v>
      </c>
      <c r="BM37" s="394">
        <f ca="1">_xlfn.IFERROR(VLOOKUP(BM15,INDIRECT('Carbon Income &amp; Costs'!$D$7),4,FALSE),0)</f>
        <v>0</v>
      </c>
      <c r="BN37" s="394">
        <f ca="1">_xlfn.IFERROR(VLOOKUP(BN15,INDIRECT('Carbon Income &amp; Costs'!$D$7),4,FALSE),0)</f>
        <v>0</v>
      </c>
      <c r="BO37" s="394">
        <f ca="1">_xlfn.IFERROR(VLOOKUP(BO15,INDIRECT('Carbon Income &amp; Costs'!$D$7),4,FALSE),0)</f>
        <v>0</v>
      </c>
      <c r="BP37" s="394">
        <f ca="1">_xlfn.IFERROR(VLOOKUP(BP15,INDIRECT('Carbon Income &amp; Costs'!$D$7),4,FALSE),0)</f>
        <v>0</v>
      </c>
      <c r="BQ37" s="394">
        <f ca="1">_xlfn.IFERROR(VLOOKUP(BQ15,INDIRECT('Carbon Income &amp; Costs'!$D$7),4,FALSE),0)</f>
        <v>0</v>
      </c>
      <c r="BR37" s="394">
        <f ca="1">_xlfn.IFERROR(VLOOKUP(BR15,INDIRECT('Carbon Income &amp; Costs'!$D$7),4,FALSE),0)</f>
        <v>0</v>
      </c>
      <c r="BS37" s="394">
        <f ca="1">_xlfn.IFERROR(VLOOKUP(BS15,INDIRECT('Carbon Income &amp; Costs'!$D$7),4,FALSE),0)</f>
        <v>0</v>
      </c>
      <c r="BT37" s="394">
        <f ca="1">_xlfn.IFERROR(VLOOKUP(BT15,INDIRECT('Carbon Income &amp; Costs'!$D$7),4,FALSE),0)</f>
        <v>0</v>
      </c>
      <c r="BU37" s="394">
        <f ca="1">_xlfn.IFERROR(VLOOKUP(BU15,INDIRECT('Carbon Income &amp; Costs'!$D$7),4,FALSE),0)</f>
        <v>0</v>
      </c>
      <c r="BV37" s="394">
        <f ca="1">_xlfn.IFERROR(VLOOKUP(BV15,INDIRECT('Carbon Income &amp; Costs'!$D$7),4,FALSE),0)</f>
        <v>0</v>
      </c>
      <c r="BW37" s="394">
        <f ca="1">_xlfn.IFERROR(VLOOKUP(BW15,INDIRECT('Carbon Income &amp; Costs'!$D$7),4,FALSE),0)</f>
        <v>0</v>
      </c>
      <c r="BX37" s="394">
        <f ca="1">_xlfn.IFERROR(VLOOKUP(BX15,INDIRECT('Carbon Income &amp; Costs'!$D$7),4,FALSE),0)</f>
        <v>0</v>
      </c>
      <c r="BY37" s="394">
        <f ca="1">_xlfn.IFERROR(VLOOKUP(BY15,INDIRECT('Carbon Income &amp; Costs'!$D$7),4,FALSE),0)</f>
        <v>0</v>
      </c>
      <c r="BZ37" s="394">
        <f ca="1">_xlfn.IFERROR(VLOOKUP(BZ15,INDIRECT('Carbon Income &amp; Costs'!$D$7),4,FALSE),0)</f>
        <v>0</v>
      </c>
      <c r="CA37" s="394">
        <f ca="1">_xlfn.IFERROR(VLOOKUP(CA15,INDIRECT('Carbon Income &amp; Costs'!$D$7),4,FALSE),0)</f>
        <v>0</v>
      </c>
      <c r="CB37" s="394">
        <f ca="1">_xlfn.IFERROR(VLOOKUP(CB15,INDIRECT('Carbon Income &amp; Costs'!$D$7),4,FALSE),0)</f>
        <v>0</v>
      </c>
      <c r="CC37" s="394">
        <f ca="1">_xlfn.IFERROR(VLOOKUP(CC15,INDIRECT('Carbon Income &amp; Costs'!$D$7),4,FALSE),0)</f>
        <v>0</v>
      </c>
      <c r="CD37" s="394">
        <f ca="1">_xlfn.IFERROR(VLOOKUP(CD15,INDIRECT('Carbon Income &amp; Costs'!$D$7),4,FALSE),0)</f>
        <v>0</v>
      </c>
      <c r="CE37" s="394">
        <f ca="1">_xlfn.IFERROR(VLOOKUP(CE15,INDIRECT('Carbon Income &amp; Costs'!$D$7),4,FALSE),0)</f>
        <v>0</v>
      </c>
      <c r="CF37" s="394">
        <f ca="1">_xlfn.IFERROR(VLOOKUP(CF15,INDIRECT('Carbon Income &amp; Costs'!$D$7),4,FALSE),0)</f>
        <v>0</v>
      </c>
      <c r="CG37" s="394">
        <f ca="1">_xlfn.IFERROR(VLOOKUP(CG15,INDIRECT('Carbon Income &amp; Costs'!$D$7),4,FALSE),0)</f>
        <v>0</v>
      </c>
      <c r="CH37" s="394">
        <f ca="1">_xlfn.IFERROR(VLOOKUP(CH15,INDIRECT('Carbon Income &amp; Costs'!$D$7),4,FALSE),0)</f>
        <v>0</v>
      </c>
      <c r="CI37" s="394">
        <f ca="1">_xlfn.IFERROR(VLOOKUP(CI15,INDIRECT('Carbon Income &amp; Costs'!$D$7),4,FALSE),0)</f>
        <v>0</v>
      </c>
      <c r="CJ37" s="394">
        <f ca="1">_xlfn.IFERROR(VLOOKUP(CJ15,INDIRECT('Carbon Income &amp; Costs'!$D$7),4,FALSE),0)</f>
        <v>0</v>
      </c>
      <c r="CK37" s="394">
        <f ca="1">_xlfn.IFERROR(VLOOKUP(CK15,INDIRECT('Carbon Income &amp; Costs'!$D$7),4,FALSE),0)</f>
        <v>0</v>
      </c>
      <c r="CL37" s="394">
        <f ca="1">_xlfn.IFERROR(VLOOKUP(CL15,INDIRECT('Carbon Income &amp; Costs'!$D$7),4,FALSE),0)</f>
        <v>0</v>
      </c>
      <c r="CM37" s="394">
        <f ca="1">_xlfn.IFERROR(VLOOKUP(CM15,INDIRECT('Carbon Income &amp; Costs'!$D$7),4,FALSE),0)</f>
        <v>0</v>
      </c>
      <c r="CN37" s="394">
        <f ca="1">_xlfn.IFERROR(VLOOKUP(CN15,INDIRECT('Carbon Income &amp; Costs'!$D$7),4,FALSE),0)</f>
        <v>0</v>
      </c>
      <c r="CO37" s="394">
        <f ca="1">_xlfn.IFERROR(VLOOKUP(CO15,INDIRECT('Carbon Income &amp; Costs'!$D$7),4,FALSE),0)</f>
        <v>0</v>
      </c>
      <c r="CP37" s="394">
        <f ca="1">_xlfn.IFERROR(VLOOKUP(CP15,INDIRECT('Carbon Income &amp; Costs'!$D$7),4,FALSE),0)</f>
        <v>0</v>
      </c>
      <c r="CQ37" s="394">
        <f ca="1">_xlfn.IFERROR(VLOOKUP(CQ15,INDIRECT('Carbon Income &amp; Costs'!$D$7),4,FALSE),0)</f>
        <v>0</v>
      </c>
      <c r="CR37" s="394">
        <f ca="1">_xlfn.IFERROR(VLOOKUP(CR15,INDIRECT('Carbon Income &amp; Costs'!$D$7),4,FALSE),0)</f>
        <v>0</v>
      </c>
      <c r="CS37" s="394">
        <f ca="1">_xlfn.IFERROR(VLOOKUP(CS15,INDIRECT('Carbon Income &amp; Costs'!$D$7),4,FALSE),0)</f>
        <v>0</v>
      </c>
      <c r="CT37" s="394">
        <f ca="1">_xlfn.IFERROR(VLOOKUP(CT15,INDIRECT('Carbon Income &amp; Costs'!$D$7),4,FALSE),0)</f>
        <v>0</v>
      </c>
      <c r="CU37" s="394">
        <f ca="1">_xlfn.IFERROR(VLOOKUP(CU15,INDIRECT('Carbon Income &amp; Costs'!$D$7),4,FALSE),0)</f>
        <v>0</v>
      </c>
      <c r="CV37" s="394">
        <f ca="1">_xlfn.IFERROR(VLOOKUP(CV15,INDIRECT('Carbon Income &amp; Costs'!$D$7),4,FALSE),0)</f>
        <v>0</v>
      </c>
      <c r="CW37" s="394">
        <f ca="1">_xlfn.IFERROR(VLOOKUP(CW15,INDIRECT('Carbon Income &amp; Costs'!$D$7),4,FALSE),0)</f>
        <v>0</v>
      </c>
      <c r="CX37" s="394">
        <f ca="1">_xlfn.IFERROR(VLOOKUP(CX15,INDIRECT('Carbon Income &amp; Costs'!$D$7),4,FALSE),0)</f>
        <v>0</v>
      </c>
      <c r="CY37" s="394">
        <f ca="1">_xlfn.IFERROR(VLOOKUP(CY15,INDIRECT('Carbon Income &amp; Costs'!$D$7),4,FALSE),0)</f>
        <v>0</v>
      </c>
      <c r="CZ37" s="394">
        <f ca="1">_xlfn.IFERROR(VLOOKUP(CZ15,INDIRECT('Carbon Income &amp; Costs'!$D$7),4,FALSE),0)</f>
        <v>0</v>
      </c>
    </row>
    <row r="38" spans="1:104" ht="15" customHeight="1">
      <c r="A38" s="510"/>
      <c r="B38" s="391" t="s">
        <v>32</v>
      </c>
      <c r="C38" s="392">
        <f>SUM(D38:CZ38)</f>
        <v>0</v>
      </c>
      <c r="D38" s="394">
        <f ca="1">_xlfn.IFERROR(VLOOKUP(D15,INDIRECT('Carbon Income &amp; Costs'!$D$7),5,FALSE),0)</f>
        <v>0</v>
      </c>
      <c r="E38" s="394">
        <f ca="1">_xlfn.IFERROR(VLOOKUP(E15,INDIRECT('Carbon Income &amp; Costs'!$D$7),5,FALSE),0)</f>
        <v>0</v>
      </c>
      <c r="F38" s="394">
        <f ca="1">_xlfn.IFERROR(VLOOKUP(F15,INDIRECT('Carbon Income &amp; Costs'!$D$7),5,FALSE),0)</f>
        <v>0</v>
      </c>
      <c r="G38" s="394">
        <f ca="1">_xlfn.IFERROR(VLOOKUP(G15,INDIRECT('Carbon Income &amp; Costs'!$D$7),5,FALSE),0)</f>
        <v>0</v>
      </c>
      <c r="H38" s="394">
        <f ca="1">_xlfn.IFERROR(VLOOKUP(H15,INDIRECT('Carbon Income &amp; Costs'!$D$7),5,FALSE),0)</f>
        <v>0</v>
      </c>
      <c r="I38" s="394">
        <f ca="1">_xlfn.IFERROR(VLOOKUP(I15,INDIRECT('Carbon Income &amp; Costs'!$D$7),5,FALSE),0)</f>
        <v>0</v>
      </c>
      <c r="J38" s="394">
        <f ca="1">_xlfn.IFERROR(VLOOKUP(J15,INDIRECT('Carbon Income &amp; Costs'!$D$7),5,FALSE),0)</f>
        <v>0</v>
      </c>
      <c r="K38" s="394">
        <f ca="1">_xlfn.IFERROR(VLOOKUP(K15,INDIRECT('Carbon Income &amp; Costs'!$D$7),5,FALSE),0)</f>
        <v>0</v>
      </c>
      <c r="L38" s="394">
        <f ca="1">_xlfn.IFERROR(VLOOKUP(L15,INDIRECT('Carbon Income &amp; Costs'!$D$7),5,FALSE),0)</f>
        <v>0</v>
      </c>
      <c r="M38" s="394">
        <f ca="1">_xlfn.IFERROR(VLOOKUP(M15,INDIRECT('Carbon Income &amp; Costs'!$D$7),5,FALSE),0)</f>
        <v>0</v>
      </c>
      <c r="N38" s="394">
        <f ca="1">_xlfn.IFERROR(VLOOKUP(N15,INDIRECT('Carbon Income &amp; Costs'!$D$7),5,FALSE),0)</f>
        <v>0</v>
      </c>
      <c r="O38" s="394">
        <f ca="1">_xlfn.IFERROR(VLOOKUP(O15,INDIRECT('Carbon Income &amp; Costs'!$D$7),5,FALSE),0)</f>
        <v>0</v>
      </c>
      <c r="P38" s="394">
        <f ca="1">_xlfn.IFERROR(VLOOKUP(P15,INDIRECT('Carbon Income &amp; Costs'!$D$7),5,FALSE),0)</f>
        <v>0</v>
      </c>
      <c r="Q38" s="394">
        <f ca="1">_xlfn.IFERROR(VLOOKUP(Q15,INDIRECT('Carbon Income &amp; Costs'!$D$7),5,FALSE),0)</f>
        <v>0</v>
      </c>
      <c r="R38" s="394">
        <f ca="1">_xlfn.IFERROR(VLOOKUP(R15,INDIRECT('Carbon Income &amp; Costs'!$D$7),5,FALSE),0)</f>
        <v>0</v>
      </c>
      <c r="S38" s="394">
        <f ca="1">_xlfn.IFERROR(VLOOKUP(S15,INDIRECT('Carbon Income &amp; Costs'!$D$7),5,FALSE),0)</f>
        <v>0</v>
      </c>
      <c r="T38" s="394">
        <f ca="1">_xlfn.IFERROR(VLOOKUP(T15,INDIRECT('Carbon Income &amp; Costs'!$D$7),5,FALSE),0)</f>
        <v>0</v>
      </c>
      <c r="U38" s="394">
        <f ca="1">_xlfn.IFERROR(VLOOKUP(U15,INDIRECT('Carbon Income &amp; Costs'!$D$7),5,FALSE),0)</f>
        <v>0</v>
      </c>
      <c r="V38" s="394">
        <f ca="1">_xlfn.IFERROR(VLOOKUP(V15,INDIRECT('Carbon Income &amp; Costs'!$D$7),5,FALSE),0)</f>
        <v>0</v>
      </c>
      <c r="W38" s="394">
        <f ca="1">_xlfn.IFERROR(VLOOKUP(W15,INDIRECT('Carbon Income &amp; Costs'!$D$7),5,FALSE),0)</f>
        <v>0</v>
      </c>
      <c r="X38" s="394">
        <f ca="1">_xlfn.IFERROR(VLOOKUP(X15,INDIRECT('Carbon Income &amp; Costs'!$D$7),5,FALSE),0)</f>
        <v>0</v>
      </c>
      <c r="Y38" s="394">
        <f ca="1">_xlfn.IFERROR(VLOOKUP(Y15,INDIRECT('Carbon Income &amp; Costs'!$D$7),5,FALSE),0)</f>
        <v>0</v>
      </c>
      <c r="Z38" s="394">
        <f ca="1">_xlfn.IFERROR(VLOOKUP(Z15,INDIRECT('Carbon Income &amp; Costs'!$D$7),5,FALSE),0)</f>
        <v>0</v>
      </c>
      <c r="AA38" s="394">
        <f ca="1">_xlfn.IFERROR(VLOOKUP(AA15,INDIRECT('Carbon Income &amp; Costs'!$D$7),5,FALSE),0)</f>
        <v>0</v>
      </c>
      <c r="AB38" s="394">
        <f ca="1">_xlfn.IFERROR(VLOOKUP(AB15,INDIRECT('Carbon Income &amp; Costs'!$D$7),5,FALSE),0)</f>
        <v>0</v>
      </c>
      <c r="AC38" s="394">
        <f ca="1">_xlfn.IFERROR(VLOOKUP(AC15,INDIRECT('Carbon Income &amp; Costs'!$D$7),5,FALSE),0)</f>
        <v>0</v>
      </c>
      <c r="AD38" s="394">
        <f ca="1">_xlfn.IFERROR(VLOOKUP(AD15,INDIRECT('Carbon Income &amp; Costs'!$D$7),5,FALSE),0)</f>
        <v>0</v>
      </c>
      <c r="AE38" s="394">
        <f ca="1">_xlfn.IFERROR(VLOOKUP(AE15,INDIRECT('Carbon Income &amp; Costs'!$D$7),5,FALSE),0)</f>
        <v>0</v>
      </c>
      <c r="AF38" s="394">
        <f ca="1">_xlfn.IFERROR(VLOOKUP(AF15,INDIRECT('Carbon Income &amp; Costs'!$D$7),5,FALSE),0)</f>
        <v>0</v>
      </c>
      <c r="AG38" s="394">
        <f ca="1">_xlfn.IFERROR(VLOOKUP(AG15,INDIRECT('Carbon Income &amp; Costs'!$D$7),5,FALSE),0)</f>
        <v>0</v>
      </c>
      <c r="AH38" s="394">
        <f ca="1">_xlfn.IFERROR(VLOOKUP(AH15,INDIRECT('Carbon Income &amp; Costs'!$D$7),5,FALSE),0)</f>
        <v>0</v>
      </c>
      <c r="AI38" s="394">
        <f ca="1">_xlfn.IFERROR(VLOOKUP(AI15,INDIRECT('Carbon Income &amp; Costs'!$D$7),5,FALSE),0)</f>
        <v>0</v>
      </c>
      <c r="AJ38" s="394">
        <f ca="1">_xlfn.IFERROR(VLOOKUP(AJ15,INDIRECT('Carbon Income &amp; Costs'!$D$7),5,FALSE),0)</f>
        <v>0</v>
      </c>
      <c r="AK38" s="394">
        <f ca="1">_xlfn.IFERROR(VLOOKUP(AK15,INDIRECT('Carbon Income &amp; Costs'!$D$7),5,FALSE),0)</f>
        <v>0</v>
      </c>
      <c r="AL38" s="394">
        <f ca="1">_xlfn.IFERROR(VLOOKUP(AL15,INDIRECT('Carbon Income &amp; Costs'!$D$7),5,FALSE),0)</f>
        <v>0</v>
      </c>
      <c r="AM38" s="394">
        <f ca="1">_xlfn.IFERROR(VLOOKUP(AM15,INDIRECT('Carbon Income &amp; Costs'!$D$7),5,FALSE),0)</f>
        <v>0</v>
      </c>
      <c r="AN38" s="394">
        <f ca="1">_xlfn.IFERROR(VLOOKUP(AN15,INDIRECT('Carbon Income &amp; Costs'!$D$7),5,FALSE),0)</f>
        <v>0</v>
      </c>
      <c r="AO38" s="394">
        <f ca="1">_xlfn.IFERROR(VLOOKUP(AO15,INDIRECT('Carbon Income &amp; Costs'!$D$7),5,FALSE),0)</f>
        <v>0</v>
      </c>
      <c r="AP38" s="394">
        <f ca="1">_xlfn.IFERROR(VLOOKUP(AP15,INDIRECT('Carbon Income &amp; Costs'!$D$7),5,FALSE),0)</f>
        <v>0</v>
      </c>
      <c r="AQ38" s="394">
        <f ca="1">_xlfn.IFERROR(VLOOKUP(AQ15,INDIRECT('Carbon Income &amp; Costs'!$D$7),5,FALSE),0)</f>
        <v>0</v>
      </c>
      <c r="AR38" s="394">
        <f ca="1">_xlfn.IFERROR(VLOOKUP(AR15,INDIRECT('Carbon Income &amp; Costs'!$D$7),5,FALSE),0)</f>
        <v>0</v>
      </c>
      <c r="AS38" s="394">
        <f ca="1">_xlfn.IFERROR(VLOOKUP(AS15,INDIRECT('Carbon Income &amp; Costs'!$D$7),5,FALSE),0)</f>
        <v>0</v>
      </c>
      <c r="AT38" s="394">
        <f ca="1">_xlfn.IFERROR(VLOOKUP(AT15,INDIRECT('Carbon Income &amp; Costs'!$D$7),5,FALSE),0)</f>
        <v>0</v>
      </c>
      <c r="AU38" s="394">
        <f ca="1">_xlfn.IFERROR(VLOOKUP(AU15,INDIRECT('Carbon Income &amp; Costs'!$D$7),5,FALSE),0)</f>
        <v>0</v>
      </c>
      <c r="AV38" s="394">
        <f ca="1">_xlfn.IFERROR(VLOOKUP(AV15,INDIRECT('Carbon Income &amp; Costs'!$D$7),5,FALSE),0)</f>
        <v>0</v>
      </c>
      <c r="AW38" s="394">
        <f ca="1">_xlfn.IFERROR(VLOOKUP(AW15,INDIRECT('Carbon Income &amp; Costs'!$D$7),5,FALSE),0)</f>
        <v>0</v>
      </c>
      <c r="AX38" s="394">
        <f ca="1">_xlfn.IFERROR(VLOOKUP(AX15,INDIRECT('Carbon Income &amp; Costs'!$D$7),5,FALSE),0)</f>
        <v>0</v>
      </c>
      <c r="AY38" s="394">
        <f ca="1">_xlfn.IFERROR(VLOOKUP(AY15,INDIRECT('Carbon Income &amp; Costs'!$D$7),5,FALSE),0)</f>
        <v>0</v>
      </c>
      <c r="AZ38" s="394">
        <f ca="1">_xlfn.IFERROR(VLOOKUP(AZ15,INDIRECT('Carbon Income &amp; Costs'!$D$7),5,FALSE),0)</f>
        <v>0</v>
      </c>
      <c r="BA38" s="394">
        <f ca="1">_xlfn.IFERROR(VLOOKUP(BA15,INDIRECT('Carbon Income &amp; Costs'!$D$7),5,FALSE),0)</f>
        <v>0</v>
      </c>
      <c r="BB38" s="394">
        <f ca="1">_xlfn.IFERROR(VLOOKUP(BB15,INDIRECT('Carbon Income &amp; Costs'!$D$7),5,FALSE),0)</f>
        <v>0</v>
      </c>
      <c r="BC38" s="394">
        <f ca="1">_xlfn.IFERROR(VLOOKUP(BC15,INDIRECT('Carbon Income &amp; Costs'!$D$7),5,FALSE),0)</f>
        <v>0</v>
      </c>
      <c r="BD38" s="394">
        <f ca="1">_xlfn.IFERROR(VLOOKUP(BD15,INDIRECT('Carbon Income &amp; Costs'!$D$7),5,FALSE),0)</f>
        <v>0</v>
      </c>
      <c r="BE38" s="394">
        <f ca="1">_xlfn.IFERROR(VLOOKUP(BE15,INDIRECT('Carbon Income &amp; Costs'!$D$7),5,FALSE),0)</f>
        <v>0</v>
      </c>
      <c r="BF38" s="394">
        <f ca="1">_xlfn.IFERROR(VLOOKUP(BF15,INDIRECT('Carbon Income &amp; Costs'!$D$7),5,FALSE),0)</f>
        <v>0</v>
      </c>
      <c r="BG38" s="394">
        <f ca="1">_xlfn.IFERROR(VLOOKUP(BG15,INDIRECT('Carbon Income &amp; Costs'!$D$7),5,FALSE),0)</f>
        <v>0</v>
      </c>
      <c r="BH38" s="394">
        <f ca="1">_xlfn.IFERROR(VLOOKUP(BH15,INDIRECT('Carbon Income &amp; Costs'!$D$7),5,FALSE),0)</f>
        <v>0</v>
      </c>
      <c r="BI38" s="394">
        <f ca="1">_xlfn.IFERROR(VLOOKUP(BI15,INDIRECT('Carbon Income &amp; Costs'!$D$7),5,FALSE),0)</f>
        <v>0</v>
      </c>
      <c r="BJ38" s="394">
        <f ca="1">_xlfn.IFERROR(VLOOKUP(BJ15,INDIRECT('Carbon Income &amp; Costs'!$D$7),5,FALSE),0)</f>
        <v>0</v>
      </c>
      <c r="BK38" s="394">
        <f ca="1">_xlfn.IFERROR(VLOOKUP(BK15,INDIRECT('Carbon Income &amp; Costs'!$D$7),5,FALSE),0)</f>
        <v>0</v>
      </c>
      <c r="BL38" s="394">
        <f ca="1">_xlfn.IFERROR(VLOOKUP(BL15,INDIRECT('Carbon Income &amp; Costs'!$D$7),5,FALSE),0)</f>
        <v>0</v>
      </c>
      <c r="BM38" s="394">
        <f ca="1">_xlfn.IFERROR(VLOOKUP(BM15,INDIRECT('Carbon Income &amp; Costs'!$D$7),5,FALSE),0)</f>
        <v>0</v>
      </c>
      <c r="BN38" s="394">
        <f ca="1">_xlfn.IFERROR(VLOOKUP(BN15,INDIRECT('Carbon Income &amp; Costs'!$D$7),5,FALSE),0)</f>
        <v>0</v>
      </c>
      <c r="BO38" s="394">
        <f ca="1">_xlfn.IFERROR(VLOOKUP(BO15,INDIRECT('Carbon Income &amp; Costs'!$D$7),5,FALSE),0)</f>
        <v>0</v>
      </c>
      <c r="BP38" s="394">
        <f ca="1">_xlfn.IFERROR(VLOOKUP(BP15,INDIRECT('Carbon Income &amp; Costs'!$D$7),5,FALSE),0)</f>
        <v>0</v>
      </c>
      <c r="BQ38" s="394">
        <f ca="1">_xlfn.IFERROR(VLOOKUP(BQ15,INDIRECT('Carbon Income &amp; Costs'!$D$7),5,FALSE),0)</f>
        <v>0</v>
      </c>
      <c r="BR38" s="394">
        <f ca="1">_xlfn.IFERROR(VLOOKUP(BR15,INDIRECT('Carbon Income &amp; Costs'!$D$7),5,FALSE),0)</f>
        <v>0</v>
      </c>
      <c r="BS38" s="394">
        <f ca="1">_xlfn.IFERROR(VLOOKUP(BS15,INDIRECT('Carbon Income &amp; Costs'!$D$7),5,FALSE),0)</f>
        <v>0</v>
      </c>
      <c r="BT38" s="394">
        <f ca="1">_xlfn.IFERROR(VLOOKUP(BT15,INDIRECT('Carbon Income &amp; Costs'!$D$7),5,FALSE),0)</f>
        <v>0</v>
      </c>
      <c r="BU38" s="394">
        <f ca="1">_xlfn.IFERROR(VLOOKUP(BU15,INDIRECT('Carbon Income &amp; Costs'!$D$7),5,FALSE),0)</f>
        <v>0</v>
      </c>
      <c r="BV38" s="394">
        <f ca="1">_xlfn.IFERROR(VLOOKUP(BV15,INDIRECT('Carbon Income &amp; Costs'!$D$7),5,FALSE),0)</f>
        <v>0</v>
      </c>
      <c r="BW38" s="394">
        <f ca="1">_xlfn.IFERROR(VLOOKUP(BW15,INDIRECT('Carbon Income &amp; Costs'!$D$7),5,FALSE),0)</f>
        <v>0</v>
      </c>
      <c r="BX38" s="394">
        <f ca="1">_xlfn.IFERROR(VLOOKUP(BX15,INDIRECT('Carbon Income &amp; Costs'!$D$7),5,FALSE),0)</f>
        <v>0</v>
      </c>
      <c r="BY38" s="394">
        <f ca="1">_xlfn.IFERROR(VLOOKUP(BY15,INDIRECT('Carbon Income &amp; Costs'!$D$7),5,FALSE),0)</f>
        <v>0</v>
      </c>
      <c r="BZ38" s="394">
        <f ca="1">_xlfn.IFERROR(VLOOKUP(BZ15,INDIRECT('Carbon Income &amp; Costs'!$D$7),5,FALSE),0)</f>
        <v>0</v>
      </c>
      <c r="CA38" s="394">
        <f ca="1">_xlfn.IFERROR(VLOOKUP(CA15,INDIRECT('Carbon Income &amp; Costs'!$D$7),5,FALSE),0)</f>
        <v>0</v>
      </c>
      <c r="CB38" s="394">
        <f ca="1">_xlfn.IFERROR(VLOOKUP(CB15,INDIRECT('Carbon Income &amp; Costs'!$D$7),5,FALSE),0)</f>
        <v>0</v>
      </c>
      <c r="CC38" s="394">
        <f ca="1">_xlfn.IFERROR(VLOOKUP(CC15,INDIRECT('Carbon Income &amp; Costs'!$D$7),5,FALSE),0)</f>
        <v>0</v>
      </c>
      <c r="CD38" s="394">
        <f ca="1">_xlfn.IFERROR(VLOOKUP(CD15,INDIRECT('Carbon Income &amp; Costs'!$D$7),5,FALSE),0)</f>
        <v>0</v>
      </c>
      <c r="CE38" s="394">
        <f ca="1">_xlfn.IFERROR(VLOOKUP(CE15,INDIRECT('Carbon Income &amp; Costs'!$D$7),5,FALSE),0)</f>
        <v>0</v>
      </c>
      <c r="CF38" s="394">
        <f ca="1">_xlfn.IFERROR(VLOOKUP(CF15,INDIRECT('Carbon Income &amp; Costs'!$D$7),5,FALSE),0)</f>
        <v>0</v>
      </c>
      <c r="CG38" s="394">
        <f ca="1">_xlfn.IFERROR(VLOOKUP(CG15,INDIRECT('Carbon Income &amp; Costs'!$D$7),5,FALSE),0)</f>
        <v>0</v>
      </c>
      <c r="CH38" s="394">
        <f ca="1">_xlfn.IFERROR(VLOOKUP(CH15,INDIRECT('Carbon Income &amp; Costs'!$D$7),5,FALSE),0)</f>
        <v>0</v>
      </c>
      <c r="CI38" s="394">
        <f ca="1">_xlfn.IFERROR(VLOOKUP(CI15,INDIRECT('Carbon Income &amp; Costs'!$D$7),5,FALSE),0)</f>
        <v>0</v>
      </c>
      <c r="CJ38" s="394">
        <f ca="1">_xlfn.IFERROR(VLOOKUP(CJ15,INDIRECT('Carbon Income &amp; Costs'!$D$7),5,FALSE),0)</f>
        <v>0</v>
      </c>
      <c r="CK38" s="394">
        <f ca="1">_xlfn.IFERROR(VLOOKUP(CK15,INDIRECT('Carbon Income &amp; Costs'!$D$7),5,FALSE),0)</f>
        <v>0</v>
      </c>
      <c r="CL38" s="394">
        <f ca="1">_xlfn.IFERROR(VLOOKUP(CL15,INDIRECT('Carbon Income &amp; Costs'!$D$7),5,FALSE),0)</f>
        <v>0</v>
      </c>
      <c r="CM38" s="394">
        <f ca="1">_xlfn.IFERROR(VLOOKUP(CM15,INDIRECT('Carbon Income &amp; Costs'!$D$7),5,FALSE),0)</f>
        <v>0</v>
      </c>
      <c r="CN38" s="394">
        <f ca="1">_xlfn.IFERROR(VLOOKUP(CN15,INDIRECT('Carbon Income &amp; Costs'!$D$7),5,FALSE),0)</f>
        <v>0</v>
      </c>
      <c r="CO38" s="394">
        <f ca="1">_xlfn.IFERROR(VLOOKUP(CO15,INDIRECT('Carbon Income &amp; Costs'!$D$7),5,FALSE),0)</f>
        <v>0</v>
      </c>
      <c r="CP38" s="394">
        <f ca="1">_xlfn.IFERROR(VLOOKUP(CP15,INDIRECT('Carbon Income &amp; Costs'!$D$7),5,FALSE),0)</f>
        <v>0</v>
      </c>
      <c r="CQ38" s="394">
        <f ca="1">_xlfn.IFERROR(VLOOKUP(CQ15,INDIRECT('Carbon Income &amp; Costs'!$D$7),5,FALSE),0)</f>
        <v>0</v>
      </c>
      <c r="CR38" s="394">
        <f ca="1">_xlfn.IFERROR(VLOOKUP(CR15,INDIRECT('Carbon Income &amp; Costs'!$D$7),5,FALSE),0)</f>
        <v>0</v>
      </c>
      <c r="CS38" s="394">
        <f ca="1">_xlfn.IFERROR(VLOOKUP(CS15,INDIRECT('Carbon Income &amp; Costs'!$D$7),5,FALSE),0)</f>
        <v>0</v>
      </c>
      <c r="CT38" s="394">
        <f ca="1">_xlfn.IFERROR(VLOOKUP(CT15,INDIRECT('Carbon Income &amp; Costs'!$D$7),5,FALSE),0)</f>
        <v>0</v>
      </c>
      <c r="CU38" s="394">
        <f ca="1">_xlfn.IFERROR(VLOOKUP(CU15,INDIRECT('Carbon Income &amp; Costs'!$D$7),5,FALSE),0)</f>
        <v>0</v>
      </c>
      <c r="CV38" s="394">
        <f ca="1">_xlfn.IFERROR(VLOOKUP(CV15,INDIRECT('Carbon Income &amp; Costs'!$D$7),5,FALSE),0)</f>
        <v>0</v>
      </c>
      <c r="CW38" s="394">
        <f ca="1">_xlfn.IFERROR(VLOOKUP(CW15,INDIRECT('Carbon Income &amp; Costs'!$D$7),5,FALSE),0)</f>
        <v>0</v>
      </c>
      <c r="CX38" s="394">
        <f ca="1">_xlfn.IFERROR(VLOOKUP(CX15,INDIRECT('Carbon Income &amp; Costs'!$D$7),5,FALSE),0)</f>
        <v>0</v>
      </c>
      <c r="CY38" s="394">
        <f ca="1">_xlfn.IFERROR(VLOOKUP(CY15,INDIRECT('Carbon Income &amp; Costs'!$D$7),5,FALSE),0)</f>
        <v>0</v>
      </c>
      <c r="CZ38" s="394">
        <f ca="1">_xlfn.IFERROR(VLOOKUP(CZ15,INDIRECT('Carbon Income &amp; Costs'!$D$7),5,FALSE),0)</f>
        <v>0</v>
      </c>
    </row>
    <row r="39" spans="1:104" ht="15" customHeight="1">
      <c r="A39" s="262"/>
      <c r="B39" s="261" t="s">
        <v>89</v>
      </c>
      <c r="C39" s="78">
        <f>SUM(D39:CZ39)</f>
        <v>0</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row>
    <row r="40" spans="1:104" ht="15" customHeight="1">
      <c r="A40" s="263" t="s">
        <v>5</v>
      </c>
      <c r="B40" s="264"/>
      <c r="C40" s="81">
        <f>SUM(C36:C39)</f>
        <v>0</v>
      </c>
      <c r="D40" s="81">
        <f>SUM(D36:D39)</f>
        <v>0</v>
      </c>
      <c r="E40" s="81">
        <f aca="true" t="shared" si="5" ref="E40:BP40">SUM(E36:E39)</f>
        <v>0</v>
      </c>
      <c r="F40" s="81">
        <f t="shared" si="5"/>
        <v>0</v>
      </c>
      <c r="G40" s="81">
        <f t="shared" si="5"/>
        <v>0</v>
      </c>
      <c r="H40" s="81">
        <f t="shared" si="5"/>
        <v>0</v>
      </c>
      <c r="I40" s="81">
        <f t="shared" si="5"/>
        <v>0</v>
      </c>
      <c r="J40" s="81">
        <f t="shared" si="5"/>
        <v>0</v>
      </c>
      <c r="K40" s="81">
        <f t="shared" si="5"/>
        <v>0</v>
      </c>
      <c r="L40" s="81">
        <f t="shared" si="5"/>
        <v>0</v>
      </c>
      <c r="M40" s="81">
        <f t="shared" si="5"/>
        <v>0</v>
      </c>
      <c r="N40" s="81">
        <f t="shared" si="5"/>
        <v>0</v>
      </c>
      <c r="O40" s="81">
        <f t="shared" si="5"/>
        <v>0</v>
      </c>
      <c r="P40" s="81">
        <f t="shared" si="5"/>
        <v>0</v>
      </c>
      <c r="Q40" s="81">
        <f t="shared" si="5"/>
        <v>0</v>
      </c>
      <c r="R40" s="81">
        <f t="shared" si="5"/>
        <v>0</v>
      </c>
      <c r="S40" s="81">
        <f t="shared" si="5"/>
        <v>0</v>
      </c>
      <c r="T40" s="81">
        <f t="shared" si="5"/>
        <v>0</v>
      </c>
      <c r="U40" s="81">
        <f t="shared" si="5"/>
        <v>0</v>
      </c>
      <c r="V40" s="81">
        <f t="shared" si="5"/>
        <v>0</v>
      </c>
      <c r="W40" s="81">
        <f t="shared" si="5"/>
        <v>0</v>
      </c>
      <c r="X40" s="81">
        <f t="shared" si="5"/>
        <v>0</v>
      </c>
      <c r="Y40" s="81">
        <f t="shared" si="5"/>
        <v>0</v>
      </c>
      <c r="Z40" s="81">
        <f t="shared" si="5"/>
        <v>0</v>
      </c>
      <c r="AA40" s="81">
        <f t="shared" si="5"/>
        <v>0</v>
      </c>
      <c r="AB40" s="81">
        <f t="shared" si="5"/>
        <v>0</v>
      </c>
      <c r="AC40" s="81">
        <f t="shared" si="5"/>
        <v>0</v>
      </c>
      <c r="AD40" s="81">
        <f t="shared" si="5"/>
        <v>0</v>
      </c>
      <c r="AE40" s="81">
        <f t="shared" si="5"/>
        <v>0</v>
      </c>
      <c r="AF40" s="81">
        <f t="shared" si="5"/>
        <v>0</v>
      </c>
      <c r="AG40" s="81">
        <f t="shared" si="5"/>
        <v>0</v>
      </c>
      <c r="AH40" s="81">
        <f t="shared" si="5"/>
        <v>0</v>
      </c>
      <c r="AI40" s="81">
        <f t="shared" si="5"/>
        <v>0</v>
      </c>
      <c r="AJ40" s="81">
        <f t="shared" si="5"/>
        <v>0</v>
      </c>
      <c r="AK40" s="81">
        <f t="shared" si="5"/>
        <v>0</v>
      </c>
      <c r="AL40" s="81">
        <f t="shared" si="5"/>
        <v>0</v>
      </c>
      <c r="AM40" s="81">
        <f t="shared" si="5"/>
        <v>0</v>
      </c>
      <c r="AN40" s="81">
        <f t="shared" si="5"/>
        <v>0</v>
      </c>
      <c r="AO40" s="81">
        <f t="shared" si="5"/>
        <v>0</v>
      </c>
      <c r="AP40" s="81">
        <f t="shared" si="5"/>
        <v>0</v>
      </c>
      <c r="AQ40" s="81">
        <f t="shared" si="5"/>
        <v>0</v>
      </c>
      <c r="AR40" s="81">
        <f t="shared" si="5"/>
        <v>0</v>
      </c>
      <c r="AS40" s="81">
        <f t="shared" si="5"/>
        <v>0</v>
      </c>
      <c r="AT40" s="81">
        <f t="shared" si="5"/>
        <v>0</v>
      </c>
      <c r="AU40" s="81">
        <f t="shared" si="5"/>
        <v>0</v>
      </c>
      <c r="AV40" s="81">
        <f t="shared" si="5"/>
        <v>0</v>
      </c>
      <c r="AW40" s="81">
        <f t="shared" si="5"/>
        <v>0</v>
      </c>
      <c r="AX40" s="81">
        <f t="shared" si="5"/>
        <v>0</v>
      </c>
      <c r="AY40" s="81">
        <f t="shared" si="5"/>
        <v>0</v>
      </c>
      <c r="AZ40" s="81">
        <f t="shared" si="5"/>
        <v>0</v>
      </c>
      <c r="BA40" s="81">
        <f t="shared" si="5"/>
        <v>0</v>
      </c>
      <c r="BB40" s="81">
        <f t="shared" si="5"/>
        <v>0</v>
      </c>
      <c r="BC40" s="81">
        <f t="shared" si="5"/>
        <v>0</v>
      </c>
      <c r="BD40" s="81">
        <f t="shared" si="5"/>
        <v>0</v>
      </c>
      <c r="BE40" s="81">
        <f t="shared" si="5"/>
        <v>0</v>
      </c>
      <c r="BF40" s="81">
        <f t="shared" si="5"/>
        <v>0</v>
      </c>
      <c r="BG40" s="81">
        <f t="shared" si="5"/>
        <v>0</v>
      </c>
      <c r="BH40" s="81">
        <f t="shared" si="5"/>
        <v>0</v>
      </c>
      <c r="BI40" s="81">
        <f t="shared" si="5"/>
        <v>0</v>
      </c>
      <c r="BJ40" s="81">
        <f t="shared" si="5"/>
        <v>0</v>
      </c>
      <c r="BK40" s="81">
        <f t="shared" si="5"/>
        <v>0</v>
      </c>
      <c r="BL40" s="81">
        <f t="shared" si="5"/>
        <v>0</v>
      </c>
      <c r="BM40" s="81">
        <f t="shared" si="5"/>
        <v>0</v>
      </c>
      <c r="BN40" s="81">
        <f t="shared" si="5"/>
        <v>0</v>
      </c>
      <c r="BO40" s="81">
        <f t="shared" si="5"/>
        <v>0</v>
      </c>
      <c r="BP40" s="81">
        <f t="shared" si="5"/>
        <v>0</v>
      </c>
      <c r="BQ40" s="81">
        <f aca="true" t="shared" si="6" ref="BQ40:CZ40">SUM(BQ36:BQ39)</f>
        <v>0</v>
      </c>
      <c r="BR40" s="81">
        <f t="shared" si="6"/>
        <v>0</v>
      </c>
      <c r="BS40" s="81">
        <f t="shared" si="6"/>
        <v>0</v>
      </c>
      <c r="BT40" s="81">
        <f t="shared" si="6"/>
        <v>0</v>
      </c>
      <c r="BU40" s="81">
        <f t="shared" si="6"/>
        <v>0</v>
      </c>
      <c r="BV40" s="81">
        <f t="shared" si="6"/>
        <v>0</v>
      </c>
      <c r="BW40" s="81">
        <f t="shared" si="6"/>
        <v>0</v>
      </c>
      <c r="BX40" s="81">
        <f t="shared" si="6"/>
        <v>0</v>
      </c>
      <c r="BY40" s="81">
        <f t="shared" si="6"/>
        <v>0</v>
      </c>
      <c r="BZ40" s="81">
        <f t="shared" si="6"/>
        <v>0</v>
      </c>
      <c r="CA40" s="81">
        <f t="shared" si="6"/>
        <v>0</v>
      </c>
      <c r="CB40" s="81">
        <f t="shared" si="6"/>
        <v>0</v>
      </c>
      <c r="CC40" s="81">
        <f t="shared" si="6"/>
        <v>0</v>
      </c>
      <c r="CD40" s="81">
        <f t="shared" si="6"/>
        <v>0</v>
      </c>
      <c r="CE40" s="81">
        <f t="shared" si="6"/>
        <v>0</v>
      </c>
      <c r="CF40" s="81">
        <f t="shared" si="6"/>
        <v>0</v>
      </c>
      <c r="CG40" s="81">
        <f t="shared" si="6"/>
        <v>0</v>
      </c>
      <c r="CH40" s="81">
        <f t="shared" si="6"/>
        <v>0</v>
      </c>
      <c r="CI40" s="81">
        <f t="shared" si="6"/>
        <v>0</v>
      </c>
      <c r="CJ40" s="81">
        <f t="shared" si="6"/>
        <v>0</v>
      </c>
      <c r="CK40" s="81">
        <f t="shared" si="6"/>
        <v>0</v>
      </c>
      <c r="CL40" s="81">
        <f t="shared" si="6"/>
        <v>0</v>
      </c>
      <c r="CM40" s="81">
        <f t="shared" si="6"/>
        <v>0</v>
      </c>
      <c r="CN40" s="81">
        <f t="shared" si="6"/>
        <v>0</v>
      </c>
      <c r="CO40" s="81">
        <f t="shared" si="6"/>
        <v>0</v>
      </c>
      <c r="CP40" s="81">
        <f t="shared" si="6"/>
        <v>0</v>
      </c>
      <c r="CQ40" s="81">
        <f t="shared" si="6"/>
        <v>0</v>
      </c>
      <c r="CR40" s="81">
        <f t="shared" si="6"/>
        <v>0</v>
      </c>
      <c r="CS40" s="81">
        <f t="shared" si="6"/>
        <v>0</v>
      </c>
      <c r="CT40" s="81">
        <f t="shared" si="6"/>
        <v>0</v>
      </c>
      <c r="CU40" s="81">
        <f t="shared" si="6"/>
        <v>0</v>
      </c>
      <c r="CV40" s="81">
        <f t="shared" si="6"/>
        <v>0</v>
      </c>
      <c r="CW40" s="81">
        <f t="shared" si="6"/>
        <v>0</v>
      </c>
      <c r="CX40" s="81">
        <f t="shared" si="6"/>
        <v>0</v>
      </c>
      <c r="CY40" s="81">
        <f t="shared" si="6"/>
        <v>0</v>
      </c>
      <c r="CZ40" s="81">
        <f t="shared" si="6"/>
        <v>0</v>
      </c>
    </row>
    <row r="41" spans="1:104" ht="15" customHeight="1">
      <c r="A41" s="510" t="s">
        <v>10</v>
      </c>
      <c r="B41" s="302" t="s">
        <v>110</v>
      </c>
      <c r="C41" s="78">
        <f>SUM(D41:CZ41)</f>
        <v>0</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row>
    <row r="42" spans="1:104" ht="15" customHeight="1">
      <c r="A42" s="510"/>
      <c r="B42" s="46" t="s">
        <v>44</v>
      </c>
      <c r="C42" s="78">
        <f aca="true" t="shared" si="7" ref="C42:C48">SUM(D42:CZ42)</f>
        <v>0</v>
      </c>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row>
    <row r="43" spans="1:104" ht="15" customHeight="1">
      <c r="A43" s="510"/>
      <c r="B43" s="46" t="s">
        <v>30</v>
      </c>
      <c r="C43" s="78">
        <f t="shared" si="7"/>
        <v>0</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row>
    <row r="44" spans="1:104" ht="15" customHeight="1">
      <c r="A44" s="510"/>
      <c r="B44" s="46" t="s">
        <v>45</v>
      </c>
      <c r="C44" s="78">
        <f t="shared" si="7"/>
        <v>0</v>
      </c>
      <c r="D44" s="48"/>
      <c r="E44" s="48"/>
      <c r="F44" s="48"/>
      <c r="G44" s="48">
        <v>0</v>
      </c>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row>
    <row r="45" spans="1:104" ht="15" customHeight="1">
      <c r="A45" s="510"/>
      <c r="B45" s="47" t="s">
        <v>169</v>
      </c>
      <c r="C45" s="78">
        <f t="shared" si="7"/>
        <v>0</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row>
    <row r="46" spans="1:104" ht="15" customHeight="1">
      <c r="A46" s="510"/>
      <c r="B46" s="47" t="s">
        <v>111</v>
      </c>
      <c r="C46" s="78">
        <f t="shared" si="7"/>
        <v>0</v>
      </c>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row>
    <row r="47" spans="1:104" ht="15" customHeight="1">
      <c r="A47" s="510"/>
      <c r="B47" s="46" t="s">
        <v>170</v>
      </c>
      <c r="C47" s="78">
        <f t="shared" si="7"/>
        <v>0</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row>
    <row r="48" spans="1:104" ht="15" customHeight="1">
      <c r="A48" s="510"/>
      <c r="B48" s="46" t="s">
        <v>171</v>
      </c>
      <c r="C48" s="78">
        <f t="shared" si="7"/>
        <v>0</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row>
    <row r="49" spans="1:104" ht="15" customHeight="1">
      <c r="A49" s="263" t="s">
        <v>5</v>
      </c>
      <c r="B49" s="265"/>
      <c r="C49" s="82">
        <f>SUM(C41:C48)</f>
        <v>0</v>
      </c>
      <c r="D49" s="82">
        <f aca="true" t="shared" si="8" ref="D49:BO49">SUM(D41:D48)</f>
        <v>0</v>
      </c>
      <c r="E49" s="82">
        <f t="shared" si="8"/>
        <v>0</v>
      </c>
      <c r="F49" s="82">
        <f t="shared" si="8"/>
        <v>0</v>
      </c>
      <c r="G49" s="82">
        <f t="shared" si="8"/>
        <v>0</v>
      </c>
      <c r="H49" s="82">
        <f t="shared" si="8"/>
        <v>0</v>
      </c>
      <c r="I49" s="82">
        <f t="shared" si="8"/>
        <v>0</v>
      </c>
      <c r="J49" s="82">
        <f t="shared" si="8"/>
        <v>0</v>
      </c>
      <c r="K49" s="82">
        <f t="shared" si="8"/>
        <v>0</v>
      </c>
      <c r="L49" s="82">
        <f t="shared" si="8"/>
        <v>0</v>
      </c>
      <c r="M49" s="82">
        <f t="shared" si="8"/>
        <v>0</v>
      </c>
      <c r="N49" s="82">
        <f t="shared" si="8"/>
        <v>0</v>
      </c>
      <c r="O49" s="82">
        <f t="shared" si="8"/>
        <v>0</v>
      </c>
      <c r="P49" s="82">
        <f t="shared" si="8"/>
        <v>0</v>
      </c>
      <c r="Q49" s="82">
        <f t="shared" si="8"/>
        <v>0</v>
      </c>
      <c r="R49" s="82">
        <f t="shared" si="8"/>
        <v>0</v>
      </c>
      <c r="S49" s="82">
        <f t="shared" si="8"/>
        <v>0</v>
      </c>
      <c r="T49" s="82">
        <f t="shared" si="8"/>
        <v>0</v>
      </c>
      <c r="U49" s="82">
        <f t="shared" si="8"/>
        <v>0</v>
      </c>
      <c r="V49" s="82">
        <f t="shared" si="8"/>
        <v>0</v>
      </c>
      <c r="W49" s="82">
        <f t="shared" si="8"/>
        <v>0</v>
      </c>
      <c r="X49" s="82">
        <f t="shared" si="8"/>
        <v>0</v>
      </c>
      <c r="Y49" s="82">
        <f t="shared" si="8"/>
        <v>0</v>
      </c>
      <c r="Z49" s="82">
        <f t="shared" si="8"/>
        <v>0</v>
      </c>
      <c r="AA49" s="82">
        <f t="shared" si="8"/>
        <v>0</v>
      </c>
      <c r="AB49" s="82">
        <f t="shared" si="8"/>
        <v>0</v>
      </c>
      <c r="AC49" s="82">
        <f t="shared" si="8"/>
        <v>0</v>
      </c>
      <c r="AD49" s="82">
        <f t="shared" si="8"/>
        <v>0</v>
      </c>
      <c r="AE49" s="82">
        <f t="shared" si="8"/>
        <v>0</v>
      </c>
      <c r="AF49" s="82">
        <f t="shared" si="8"/>
        <v>0</v>
      </c>
      <c r="AG49" s="82">
        <f t="shared" si="8"/>
        <v>0</v>
      </c>
      <c r="AH49" s="82">
        <f t="shared" si="8"/>
        <v>0</v>
      </c>
      <c r="AI49" s="82">
        <f t="shared" si="8"/>
        <v>0</v>
      </c>
      <c r="AJ49" s="82">
        <f t="shared" si="8"/>
        <v>0</v>
      </c>
      <c r="AK49" s="82">
        <f t="shared" si="8"/>
        <v>0</v>
      </c>
      <c r="AL49" s="82">
        <f t="shared" si="8"/>
        <v>0</v>
      </c>
      <c r="AM49" s="82">
        <f t="shared" si="8"/>
        <v>0</v>
      </c>
      <c r="AN49" s="82">
        <f t="shared" si="8"/>
        <v>0</v>
      </c>
      <c r="AO49" s="82">
        <f t="shared" si="8"/>
        <v>0</v>
      </c>
      <c r="AP49" s="82">
        <f t="shared" si="8"/>
        <v>0</v>
      </c>
      <c r="AQ49" s="82">
        <f t="shared" si="8"/>
        <v>0</v>
      </c>
      <c r="AR49" s="82">
        <f t="shared" si="8"/>
        <v>0</v>
      </c>
      <c r="AS49" s="82">
        <f t="shared" si="8"/>
        <v>0</v>
      </c>
      <c r="AT49" s="82">
        <f t="shared" si="8"/>
        <v>0</v>
      </c>
      <c r="AU49" s="82">
        <f t="shared" si="8"/>
        <v>0</v>
      </c>
      <c r="AV49" s="82">
        <f t="shared" si="8"/>
        <v>0</v>
      </c>
      <c r="AW49" s="82">
        <f t="shared" si="8"/>
        <v>0</v>
      </c>
      <c r="AX49" s="82">
        <f t="shared" si="8"/>
        <v>0</v>
      </c>
      <c r="AY49" s="82">
        <f t="shared" si="8"/>
        <v>0</v>
      </c>
      <c r="AZ49" s="82">
        <f t="shared" si="8"/>
        <v>0</v>
      </c>
      <c r="BA49" s="82">
        <f t="shared" si="8"/>
        <v>0</v>
      </c>
      <c r="BB49" s="82">
        <f t="shared" si="8"/>
        <v>0</v>
      </c>
      <c r="BC49" s="82">
        <f t="shared" si="8"/>
        <v>0</v>
      </c>
      <c r="BD49" s="82">
        <f t="shared" si="8"/>
        <v>0</v>
      </c>
      <c r="BE49" s="82">
        <f t="shared" si="8"/>
        <v>0</v>
      </c>
      <c r="BF49" s="82">
        <f t="shared" si="8"/>
        <v>0</v>
      </c>
      <c r="BG49" s="82">
        <f t="shared" si="8"/>
        <v>0</v>
      </c>
      <c r="BH49" s="82">
        <f t="shared" si="8"/>
        <v>0</v>
      </c>
      <c r="BI49" s="82">
        <f t="shared" si="8"/>
        <v>0</v>
      </c>
      <c r="BJ49" s="82">
        <f t="shared" si="8"/>
        <v>0</v>
      </c>
      <c r="BK49" s="82">
        <f t="shared" si="8"/>
        <v>0</v>
      </c>
      <c r="BL49" s="82">
        <f t="shared" si="8"/>
        <v>0</v>
      </c>
      <c r="BM49" s="82">
        <f t="shared" si="8"/>
        <v>0</v>
      </c>
      <c r="BN49" s="82">
        <f t="shared" si="8"/>
        <v>0</v>
      </c>
      <c r="BO49" s="82">
        <f t="shared" si="8"/>
        <v>0</v>
      </c>
      <c r="BP49" s="82">
        <f aca="true" t="shared" si="9" ref="BP49:CZ49">SUM(BP41:BP48)</f>
        <v>0</v>
      </c>
      <c r="BQ49" s="82">
        <f t="shared" si="9"/>
        <v>0</v>
      </c>
      <c r="BR49" s="82">
        <f t="shared" si="9"/>
        <v>0</v>
      </c>
      <c r="BS49" s="82">
        <f t="shared" si="9"/>
        <v>0</v>
      </c>
      <c r="BT49" s="82">
        <f t="shared" si="9"/>
        <v>0</v>
      </c>
      <c r="BU49" s="82">
        <f t="shared" si="9"/>
        <v>0</v>
      </c>
      <c r="BV49" s="82">
        <f t="shared" si="9"/>
        <v>0</v>
      </c>
      <c r="BW49" s="82">
        <f t="shared" si="9"/>
        <v>0</v>
      </c>
      <c r="BX49" s="82">
        <f t="shared" si="9"/>
        <v>0</v>
      </c>
      <c r="BY49" s="82">
        <f t="shared" si="9"/>
        <v>0</v>
      </c>
      <c r="BZ49" s="82">
        <f t="shared" si="9"/>
        <v>0</v>
      </c>
      <c r="CA49" s="82">
        <f t="shared" si="9"/>
        <v>0</v>
      </c>
      <c r="CB49" s="82">
        <f t="shared" si="9"/>
        <v>0</v>
      </c>
      <c r="CC49" s="82">
        <f t="shared" si="9"/>
        <v>0</v>
      </c>
      <c r="CD49" s="82">
        <f t="shared" si="9"/>
        <v>0</v>
      </c>
      <c r="CE49" s="82">
        <f t="shared" si="9"/>
        <v>0</v>
      </c>
      <c r="CF49" s="82">
        <f t="shared" si="9"/>
        <v>0</v>
      </c>
      <c r="CG49" s="82">
        <f t="shared" si="9"/>
        <v>0</v>
      </c>
      <c r="CH49" s="82">
        <f t="shared" si="9"/>
        <v>0</v>
      </c>
      <c r="CI49" s="82">
        <f t="shared" si="9"/>
        <v>0</v>
      </c>
      <c r="CJ49" s="82">
        <f t="shared" si="9"/>
        <v>0</v>
      </c>
      <c r="CK49" s="82">
        <f t="shared" si="9"/>
        <v>0</v>
      </c>
      <c r="CL49" s="82">
        <f t="shared" si="9"/>
        <v>0</v>
      </c>
      <c r="CM49" s="82">
        <f t="shared" si="9"/>
        <v>0</v>
      </c>
      <c r="CN49" s="82">
        <f t="shared" si="9"/>
        <v>0</v>
      </c>
      <c r="CO49" s="82">
        <f t="shared" si="9"/>
        <v>0</v>
      </c>
      <c r="CP49" s="82">
        <f t="shared" si="9"/>
        <v>0</v>
      </c>
      <c r="CQ49" s="82">
        <f t="shared" si="9"/>
        <v>0</v>
      </c>
      <c r="CR49" s="82">
        <f t="shared" si="9"/>
        <v>0</v>
      </c>
      <c r="CS49" s="82">
        <f t="shared" si="9"/>
        <v>0</v>
      </c>
      <c r="CT49" s="82">
        <f t="shared" si="9"/>
        <v>0</v>
      </c>
      <c r="CU49" s="82">
        <f t="shared" si="9"/>
        <v>0</v>
      </c>
      <c r="CV49" s="82">
        <f t="shared" si="9"/>
        <v>0</v>
      </c>
      <c r="CW49" s="82">
        <f t="shared" si="9"/>
        <v>0</v>
      </c>
      <c r="CX49" s="82">
        <f t="shared" si="9"/>
        <v>0</v>
      </c>
      <c r="CY49" s="82">
        <f t="shared" si="9"/>
        <v>0</v>
      </c>
      <c r="CZ49" s="82">
        <f t="shared" si="9"/>
        <v>0</v>
      </c>
    </row>
    <row r="50" spans="1:104" s="118" customFormat="1" ht="15" customHeight="1">
      <c r="A50" s="463" t="s">
        <v>6</v>
      </c>
      <c r="B50" s="464"/>
      <c r="C50" s="465">
        <f aca="true" t="shared" si="10" ref="C50:BN50">C49+C40+C35</f>
        <v>0</v>
      </c>
      <c r="D50" s="465">
        <f t="shared" si="10"/>
        <v>0</v>
      </c>
      <c r="E50" s="465">
        <f t="shared" si="10"/>
        <v>0</v>
      </c>
      <c r="F50" s="465">
        <f t="shared" si="10"/>
        <v>0</v>
      </c>
      <c r="G50" s="465">
        <f t="shared" si="10"/>
        <v>0</v>
      </c>
      <c r="H50" s="465">
        <f t="shared" si="10"/>
        <v>0</v>
      </c>
      <c r="I50" s="465">
        <f t="shared" si="10"/>
        <v>0</v>
      </c>
      <c r="J50" s="465">
        <f t="shared" si="10"/>
        <v>0</v>
      </c>
      <c r="K50" s="465">
        <f t="shared" si="10"/>
        <v>0</v>
      </c>
      <c r="L50" s="465">
        <f t="shared" si="10"/>
        <v>0</v>
      </c>
      <c r="M50" s="465">
        <f t="shared" si="10"/>
        <v>0</v>
      </c>
      <c r="N50" s="465">
        <f t="shared" si="10"/>
        <v>0</v>
      </c>
      <c r="O50" s="465">
        <f t="shared" si="10"/>
        <v>0</v>
      </c>
      <c r="P50" s="465">
        <f t="shared" si="10"/>
        <v>0</v>
      </c>
      <c r="Q50" s="465">
        <f t="shared" si="10"/>
        <v>0</v>
      </c>
      <c r="R50" s="465">
        <f t="shared" si="10"/>
        <v>0</v>
      </c>
      <c r="S50" s="465">
        <f t="shared" si="10"/>
        <v>0</v>
      </c>
      <c r="T50" s="465">
        <f t="shared" si="10"/>
        <v>0</v>
      </c>
      <c r="U50" s="465">
        <f t="shared" si="10"/>
        <v>0</v>
      </c>
      <c r="V50" s="465">
        <f t="shared" si="10"/>
        <v>0</v>
      </c>
      <c r="W50" s="465">
        <f t="shared" si="10"/>
        <v>0</v>
      </c>
      <c r="X50" s="465">
        <f t="shared" si="10"/>
        <v>0</v>
      </c>
      <c r="Y50" s="465">
        <f t="shared" si="10"/>
        <v>0</v>
      </c>
      <c r="Z50" s="465">
        <f t="shared" si="10"/>
        <v>0</v>
      </c>
      <c r="AA50" s="465">
        <f t="shared" si="10"/>
        <v>0</v>
      </c>
      <c r="AB50" s="465">
        <f t="shared" si="10"/>
        <v>0</v>
      </c>
      <c r="AC50" s="465">
        <f t="shared" si="10"/>
        <v>0</v>
      </c>
      <c r="AD50" s="465">
        <f t="shared" si="10"/>
        <v>0</v>
      </c>
      <c r="AE50" s="465">
        <f t="shared" si="10"/>
        <v>0</v>
      </c>
      <c r="AF50" s="465">
        <f t="shared" si="10"/>
        <v>0</v>
      </c>
      <c r="AG50" s="465">
        <f t="shared" si="10"/>
        <v>0</v>
      </c>
      <c r="AH50" s="465">
        <f t="shared" si="10"/>
        <v>0</v>
      </c>
      <c r="AI50" s="465">
        <f t="shared" si="10"/>
        <v>0</v>
      </c>
      <c r="AJ50" s="465">
        <f t="shared" si="10"/>
        <v>0</v>
      </c>
      <c r="AK50" s="465">
        <f t="shared" si="10"/>
        <v>0</v>
      </c>
      <c r="AL50" s="465">
        <f t="shared" si="10"/>
        <v>0</v>
      </c>
      <c r="AM50" s="465">
        <f t="shared" si="10"/>
        <v>0</v>
      </c>
      <c r="AN50" s="465">
        <f t="shared" si="10"/>
        <v>0</v>
      </c>
      <c r="AO50" s="465">
        <f t="shared" si="10"/>
        <v>0</v>
      </c>
      <c r="AP50" s="465">
        <f t="shared" si="10"/>
        <v>0</v>
      </c>
      <c r="AQ50" s="465">
        <f t="shared" si="10"/>
        <v>0</v>
      </c>
      <c r="AR50" s="465">
        <f t="shared" si="10"/>
        <v>0</v>
      </c>
      <c r="AS50" s="465">
        <f t="shared" si="10"/>
        <v>0</v>
      </c>
      <c r="AT50" s="465">
        <f t="shared" si="10"/>
        <v>0</v>
      </c>
      <c r="AU50" s="465">
        <f t="shared" si="10"/>
        <v>0</v>
      </c>
      <c r="AV50" s="465">
        <f t="shared" si="10"/>
        <v>0</v>
      </c>
      <c r="AW50" s="465">
        <f t="shared" si="10"/>
        <v>0</v>
      </c>
      <c r="AX50" s="465">
        <f t="shared" si="10"/>
        <v>0</v>
      </c>
      <c r="AY50" s="465">
        <f t="shared" si="10"/>
        <v>0</v>
      </c>
      <c r="AZ50" s="465">
        <f t="shared" si="10"/>
        <v>0</v>
      </c>
      <c r="BA50" s="465">
        <f t="shared" si="10"/>
        <v>0</v>
      </c>
      <c r="BB50" s="465">
        <f t="shared" si="10"/>
        <v>0</v>
      </c>
      <c r="BC50" s="465">
        <f t="shared" si="10"/>
        <v>0</v>
      </c>
      <c r="BD50" s="465">
        <f t="shared" si="10"/>
        <v>0</v>
      </c>
      <c r="BE50" s="465">
        <f t="shared" si="10"/>
        <v>0</v>
      </c>
      <c r="BF50" s="465">
        <f t="shared" si="10"/>
        <v>0</v>
      </c>
      <c r="BG50" s="465">
        <f t="shared" si="10"/>
        <v>0</v>
      </c>
      <c r="BH50" s="465">
        <f t="shared" si="10"/>
        <v>0</v>
      </c>
      <c r="BI50" s="465">
        <f t="shared" si="10"/>
        <v>0</v>
      </c>
      <c r="BJ50" s="465">
        <f t="shared" si="10"/>
        <v>0</v>
      </c>
      <c r="BK50" s="465">
        <f t="shared" si="10"/>
        <v>0</v>
      </c>
      <c r="BL50" s="465">
        <f t="shared" si="10"/>
        <v>0</v>
      </c>
      <c r="BM50" s="465">
        <f t="shared" si="10"/>
        <v>0</v>
      </c>
      <c r="BN50" s="465">
        <f t="shared" si="10"/>
        <v>0</v>
      </c>
      <c r="BO50" s="465">
        <f aca="true" t="shared" si="11" ref="BO50:CZ50">BO49+BO40+BO35</f>
        <v>0</v>
      </c>
      <c r="BP50" s="465">
        <f t="shared" si="11"/>
        <v>0</v>
      </c>
      <c r="BQ50" s="465">
        <f t="shared" si="11"/>
        <v>0</v>
      </c>
      <c r="BR50" s="465">
        <f t="shared" si="11"/>
        <v>0</v>
      </c>
      <c r="BS50" s="465">
        <f t="shared" si="11"/>
        <v>0</v>
      </c>
      <c r="BT50" s="465">
        <f t="shared" si="11"/>
        <v>0</v>
      </c>
      <c r="BU50" s="465">
        <f t="shared" si="11"/>
        <v>0</v>
      </c>
      <c r="BV50" s="465">
        <f t="shared" si="11"/>
        <v>0</v>
      </c>
      <c r="BW50" s="465">
        <f t="shared" si="11"/>
        <v>0</v>
      </c>
      <c r="BX50" s="465">
        <f t="shared" si="11"/>
        <v>0</v>
      </c>
      <c r="BY50" s="465">
        <f t="shared" si="11"/>
        <v>0</v>
      </c>
      <c r="BZ50" s="465">
        <f t="shared" si="11"/>
        <v>0</v>
      </c>
      <c r="CA50" s="465">
        <f t="shared" si="11"/>
        <v>0</v>
      </c>
      <c r="CB50" s="465">
        <f t="shared" si="11"/>
        <v>0</v>
      </c>
      <c r="CC50" s="465">
        <f t="shared" si="11"/>
        <v>0</v>
      </c>
      <c r="CD50" s="465">
        <f t="shared" si="11"/>
        <v>0</v>
      </c>
      <c r="CE50" s="465">
        <f t="shared" si="11"/>
        <v>0</v>
      </c>
      <c r="CF50" s="465">
        <f t="shared" si="11"/>
        <v>0</v>
      </c>
      <c r="CG50" s="465">
        <f t="shared" si="11"/>
        <v>0</v>
      </c>
      <c r="CH50" s="465">
        <f t="shared" si="11"/>
        <v>0</v>
      </c>
      <c r="CI50" s="465">
        <f t="shared" si="11"/>
        <v>0</v>
      </c>
      <c r="CJ50" s="465">
        <f t="shared" si="11"/>
        <v>0</v>
      </c>
      <c r="CK50" s="465">
        <f t="shared" si="11"/>
        <v>0</v>
      </c>
      <c r="CL50" s="465">
        <f t="shared" si="11"/>
        <v>0</v>
      </c>
      <c r="CM50" s="465">
        <f t="shared" si="11"/>
        <v>0</v>
      </c>
      <c r="CN50" s="465">
        <f t="shared" si="11"/>
        <v>0</v>
      </c>
      <c r="CO50" s="465">
        <f t="shared" si="11"/>
        <v>0</v>
      </c>
      <c r="CP50" s="465">
        <f t="shared" si="11"/>
        <v>0</v>
      </c>
      <c r="CQ50" s="465">
        <f t="shared" si="11"/>
        <v>0</v>
      </c>
      <c r="CR50" s="465">
        <f t="shared" si="11"/>
        <v>0</v>
      </c>
      <c r="CS50" s="465">
        <f t="shared" si="11"/>
        <v>0</v>
      </c>
      <c r="CT50" s="465">
        <f t="shared" si="11"/>
        <v>0</v>
      </c>
      <c r="CU50" s="465">
        <f t="shared" si="11"/>
        <v>0</v>
      </c>
      <c r="CV50" s="465">
        <f t="shared" si="11"/>
        <v>0</v>
      </c>
      <c r="CW50" s="465">
        <f t="shared" si="11"/>
        <v>0</v>
      </c>
      <c r="CX50" s="465">
        <f t="shared" si="11"/>
        <v>0</v>
      </c>
      <c r="CY50" s="465">
        <f t="shared" si="11"/>
        <v>0</v>
      </c>
      <c r="CZ50" s="465">
        <f t="shared" si="11"/>
        <v>0</v>
      </c>
    </row>
    <row r="51" spans="1:104" ht="15" customHeight="1">
      <c r="A51" s="267"/>
      <c r="B51" s="65"/>
      <c r="C51" s="65"/>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8"/>
      <c r="CC51" s="268"/>
      <c r="CD51" s="268"/>
      <c r="CE51" s="268"/>
      <c r="CF51" s="268"/>
      <c r="CG51" s="268"/>
      <c r="CH51" s="268"/>
      <c r="CI51" s="268"/>
      <c r="CJ51" s="268"/>
      <c r="CK51" s="268"/>
      <c r="CL51" s="268"/>
      <c r="CM51" s="268"/>
      <c r="CN51" s="268"/>
      <c r="CO51" s="268"/>
      <c r="CP51" s="268"/>
      <c r="CQ51" s="268"/>
      <c r="CR51" s="268"/>
      <c r="CS51" s="268"/>
      <c r="CT51" s="268"/>
      <c r="CU51" s="268"/>
      <c r="CV51" s="268"/>
      <c r="CW51" s="268"/>
      <c r="CX51" s="268"/>
      <c r="CY51" s="268"/>
      <c r="CZ51" s="268"/>
    </row>
    <row r="52" spans="1:104" ht="15" customHeight="1">
      <c r="A52" s="258" t="s">
        <v>7</v>
      </c>
      <c r="B52" s="259" t="s">
        <v>96</v>
      </c>
      <c r="C52" s="259"/>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6"/>
      <c r="BR52" s="266"/>
      <c r="BS52" s="266"/>
      <c r="BT52" s="266"/>
      <c r="BU52" s="266"/>
      <c r="BV52" s="266"/>
      <c r="BW52" s="266"/>
      <c r="BX52" s="266"/>
      <c r="BY52" s="266"/>
      <c r="BZ52" s="266"/>
      <c r="CA52" s="266"/>
      <c r="CB52" s="266"/>
      <c r="CC52" s="266"/>
      <c r="CD52" s="266"/>
      <c r="CE52" s="266"/>
      <c r="CF52" s="266"/>
      <c r="CG52" s="266"/>
      <c r="CH52" s="266"/>
      <c r="CI52" s="266"/>
      <c r="CJ52" s="266"/>
      <c r="CK52" s="266"/>
      <c r="CL52" s="266"/>
      <c r="CM52" s="266"/>
      <c r="CN52" s="266"/>
      <c r="CO52" s="266"/>
      <c r="CP52" s="266"/>
      <c r="CQ52" s="266"/>
      <c r="CR52" s="266"/>
      <c r="CS52" s="266"/>
      <c r="CT52" s="266"/>
      <c r="CU52" s="266"/>
      <c r="CV52" s="266"/>
      <c r="CW52" s="266"/>
      <c r="CX52" s="266"/>
      <c r="CY52" s="266"/>
      <c r="CZ52" s="266"/>
    </row>
    <row r="53" spans="1:104" ht="15" customHeight="1">
      <c r="A53" s="518" t="s">
        <v>11</v>
      </c>
      <c r="B53" s="47" t="s">
        <v>34</v>
      </c>
      <c r="C53" s="78">
        <f>SUM(D53:CZ53)</f>
        <v>0</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row>
    <row r="54" spans="1:104" ht="15" customHeight="1">
      <c r="A54" s="518"/>
      <c r="B54" s="47" t="s">
        <v>35</v>
      </c>
      <c r="C54" s="78">
        <f>SUM(D54:CZ54)</f>
        <v>0</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row>
    <row r="55" spans="1:104" ht="15" customHeight="1">
      <c r="A55" s="518"/>
      <c r="B55" s="47" t="s">
        <v>172</v>
      </c>
      <c r="C55" s="78">
        <f>SUM(D55:CZ55)</f>
        <v>0</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row>
    <row r="56" spans="1:104" ht="15" customHeight="1">
      <c r="A56" s="518"/>
      <c r="B56" s="47" t="s">
        <v>36</v>
      </c>
      <c r="C56" s="78">
        <f>SUM(D56:CZ56)</f>
        <v>0</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row>
    <row r="57" spans="1:104" ht="15" customHeight="1">
      <c r="A57" s="518"/>
      <c r="B57" s="46"/>
      <c r="C57" s="78">
        <f>SUM(D57:CZ57)</f>
        <v>0</v>
      </c>
      <c r="D57" s="48"/>
      <c r="E57" s="48"/>
      <c r="F57" s="48"/>
      <c r="G57" s="48"/>
      <c r="H57" s="48"/>
      <c r="I57" s="48"/>
      <c r="J57" s="48"/>
      <c r="K57" s="48"/>
      <c r="L57" s="48"/>
      <c r="M57" s="48"/>
      <c r="N57" s="48"/>
      <c r="O57" s="48"/>
      <c r="P57" s="48"/>
      <c r="Q57" s="48"/>
      <c r="R57" s="48"/>
      <c r="S57" s="48">
        <v>0</v>
      </c>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row>
    <row r="58" spans="1:104" ht="15" customHeight="1">
      <c r="A58" s="263" t="s">
        <v>5</v>
      </c>
      <c r="B58" s="265"/>
      <c r="C58" s="82">
        <f>SUM(C53:C57)</f>
        <v>0</v>
      </c>
      <c r="D58" s="82">
        <f aca="true" t="shared" si="12" ref="D58:BO58">SUM(D53:D57)</f>
        <v>0</v>
      </c>
      <c r="E58" s="82">
        <f t="shared" si="12"/>
        <v>0</v>
      </c>
      <c r="F58" s="82">
        <f t="shared" si="12"/>
        <v>0</v>
      </c>
      <c r="G58" s="82">
        <f t="shared" si="12"/>
        <v>0</v>
      </c>
      <c r="H58" s="82">
        <f t="shared" si="12"/>
        <v>0</v>
      </c>
      <c r="I58" s="82">
        <f t="shared" si="12"/>
        <v>0</v>
      </c>
      <c r="J58" s="82">
        <f t="shared" si="12"/>
        <v>0</v>
      </c>
      <c r="K58" s="82">
        <f t="shared" si="12"/>
        <v>0</v>
      </c>
      <c r="L58" s="82">
        <f t="shared" si="12"/>
        <v>0</v>
      </c>
      <c r="M58" s="82">
        <f t="shared" si="12"/>
        <v>0</v>
      </c>
      <c r="N58" s="82">
        <f t="shared" si="12"/>
        <v>0</v>
      </c>
      <c r="O58" s="82">
        <f t="shared" si="12"/>
        <v>0</v>
      </c>
      <c r="P58" s="82">
        <f t="shared" si="12"/>
        <v>0</v>
      </c>
      <c r="Q58" s="82">
        <f t="shared" si="12"/>
        <v>0</v>
      </c>
      <c r="R58" s="82">
        <f t="shared" si="12"/>
        <v>0</v>
      </c>
      <c r="S58" s="82">
        <f t="shared" si="12"/>
        <v>0</v>
      </c>
      <c r="T58" s="82">
        <f t="shared" si="12"/>
        <v>0</v>
      </c>
      <c r="U58" s="82">
        <f t="shared" si="12"/>
        <v>0</v>
      </c>
      <c r="V58" s="82">
        <f t="shared" si="12"/>
        <v>0</v>
      </c>
      <c r="W58" s="82">
        <f t="shared" si="12"/>
        <v>0</v>
      </c>
      <c r="X58" s="82">
        <f t="shared" si="12"/>
        <v>0</v>
      </c>
      <c r="Y58" s="82">
        <f t="shared" si="12"/>
        <v>0</v>
      </c>
      <c r="Z58" s="82">
        <f t="shared" si="12"/>
        <v>0</v>
      </c>
      <c r="AA58" s="82">
        <f t="shared" si="12"/>
        <v>0</v>
      </c>
      <c r="AB58" s="82">
        <f t="shared" si="12"/>
        <v>0</v>
      </c>
      <c r="AC58" s="82">
        <f t="shared" si="12"/>
        <v>0</v>
      </c>
      <c r="AD58" s="82">
        <f t="shared" si="12"/>
        <v>0</v>
      </c>
      <c r="AE58" s="82">
        <f t="shared" si="12"/>
        <v>0</v>
      </c>
      <c r="AF58" s="82">
        <f t="shared" si="12"/>
        <v>0</v>
      </c>
      <c r="AG58" s="82">
        <f t="shared" si="12"/>
        <v>0</v>
      </c>
      <c r="AH58" s="82">
        <f t="shared" si="12"/>
        <v>0</v>
      </c>
      <c r="AI58" s="82">
        <f t="shared" si="12"/>
        <v>0</v>
      </c>
      <c r="AJ58" s="82">
        <f t="shared" si="12"/>
        <v>0</v>
      </c>
      <c r="AK58" s="82">
        <f t="shared" si="12"/>
        <v>0</v>
      </c>
      <c r="AL58" s="82">
        <f t="shared" si="12"/>
        <v>0</v>
      </c>
      <c r="AM58" s="82">
        <f t="shared" si="12"/>
        <v>0</v>
      </c>
      <c r="AN58" s="82">
        <f t="shared" si="12"/>
        <v>0</v>
      </c>
      <c r="AO58" s="82">
        <f t="shared" si="12"/>
        <v>0</v>
      </c>
      <c r="AP58" s="82">
        <f t="shared" si="12"/>
        <v>0</v>
      </c>
      <c r="AQ58" s="82">
        <f t="shared" si="12"/>
        <v>0</v>
      </c>
      <c r="AR58" s="82">
        <f t="shared" si="12"/>
        <v>0</v>
      </c>
      <c r="AS58" s="82">
        <f t="shared" si="12"/>
        <v>0</v>
      </c>
      <c r="AT58" s="82">
        <f t="shared" si="12"/>
        <v>0</v>
      </c>
      <c r="AU58" s="82">
        <f t="shared" si="12"/>
        <v>0</v>
      </c>
      <c r="AV58" s="82">
        <f t="shared" si="12"/>
        <v>0</v>
      </c>
      <c r="AW58" s="82">
        <f t="shared" si="12"/>
        <v>0</v>
      </c>
      <c r="AX58" s="82">
        <f t="shared" si="12"/>
        <v>0</v>
      </c>
      <c r="AY58" s="82">
        <f t="shared" si="12"/>
        <v>0</v>
      </c>
      <c r="AZ58" s="82">
        <f t="shared" si="12"/>
        <v>0</v>
      </c>
      <c r="BA58" s="82">
        <f t="shared" si="12"/>
        <v>0</v>
      </c>
      <c r="BB58" s="82">
        <f t="shared" si="12"/>
        <v>0</v>
      </c>
      <c r="BC58" s="82">
        <f t="shared" si="12"/>
        <v>0</v>
      </c>
      <c r="BD58" s="82">
        <f t="shared" si="12"/>
        <v>0</v>
      </c>
      <c r="BE58" s="82">
        <f t="shared" si="12"/>
        <v>0</v>
      </c>
      <c r="BF58" s="82">
        <f t="shared" si="12"/>
        <v>0</v>
      </c>
      <c r="BG58" s="82">
        <f t="shared" si="12"/>
        <v>0</v>
      </c>
      <c r="BH58" s="82">
        <f t="shared" si="12"/>
        <v>0</v>
      </c>
      <c r="BI58" s="82">
        <f t="shared" si="12"/>
        <v>0</v>
      </c>
      <c r="BJ58" s="82">
        <f t="shared" si="12"/>
        <v>0</v>
      </c>
      <c r="BK58" s="82">
        <f t="shared" si="12"/>
        <v>0</v>
      </c>
      <c r="BL58" s="82">
        <f t="shared" si="12"/>
        <v>0</v>
      </c>
      <c r="BM58" s="82">
        <f t="shared" si="12"/>
        <v>0</v>
      </c>
      <c r="BN58" s="82">
        <f t="shared" si="12"/>
        <v>0</v>
      </c>
      <c r="BO58" s="82">
        <f t="shared" si="12"/>
        <v>0</v>
      </c>
      <c r="BP58" s="82">
        <f aca="true" t="shared" si="13" ref="BP58:CZ58">SUM(BP53:BP57)</f>
        <v>0</v>
      </c>
      <c r="BQ58" s="82">
        <f t="shared" si="13"/>
        <v>0</v>
      </c>
      <c r="BR58" s="82">
        <f t="shared" si="13"/>
        <v>0</v>
      </c>
      <c r="BS58" s="82">
        <f t="shared" si="13"/>
        <v>0</v>
      </c>
      <c r="BT58" s="82">
        <f t="shared" si="13"/>
        <v>0</v>
      </c>
      <c r="BU58" s="82">
        <f t="shared" si="13"/>
        <v>0</v>
      </c>
      <c r="BV58" s="82">
        <f t="shared" si="13"/>
        <v>0</v>
      </c>
      <c r="BW58" s="82">
        <f t="shared" si="13"/>
        <v>0</v>
      </c>
      <c r="BX58" s="82">
        <f t="shared" si="13"/>
        <v>0</v>
      </c>
      <c r="BY58" s="82">
        <f t="shared" si="13"/>
        <v>0</v>
      </c>
      <c r="BZ58" s="82">
        <f t="shared" si="13"/>
        <v>0</v>
      </c>
      <c r="CA58" s="82">
        <f t="shared" si="13"/>
        <v>0</v>
      </c>
      <c r="CB58" s="82">
        <f t="shared" si="13"/>
        <v>0</v>
      </c>
      <c r="CC58" s="82">
        <f t="shared" si="13"/>
        <v>0</v>
      </c>
      <c r="CD58" s="82">
        <f t="shared" si="13"/>
        <v>0</v>
      </c>
      <c r="CE58" s="82">
        <f t="shared" si="13"/>
        <v>0</v>
      </c>
      <c r="CF58" s="82">
        <f t="shared" si="13"/>
        <v>0</v>
      </c>
      <c r="CG58" s="82">
        <f t="shared" si="13"/>
        <v>0</v>
      </c>
      <c r="CH58" s="82">
        <f t="shared" si="13"/>
        <v>0</v>
      </c>
      <c r="CI58" s="82">
        <f t="shared" si="13"/>
        <v>0</v>
      </c>
      <c r="CJ58" s="82">
        <f t="shared" si="13"/>
        <v>0</v>
      </c>
      <c r="CK58" s="82">
        <f t="shared" si="13"/>
        <v>0</v>
      </c>
      <c r="CL58" s="82">
        <f t="shared" si="13"/>
        <v>0</v>
      </c>
      <c r="CM58" s="82">
        <f t="shared" si="13"/>
        <v>0</v>
      </c>
      <c r="CN58" s="82">
        <f t="shared" si="13"/>
        <v>0</v>
      </c>
      <c r="CO58" s="82">
        <f t="shared" si="13"/>
        <v>0</v>
      </c>
      <c r="CP58" s="82">
        <f t="shared" si="13"/>
        <v>0</v>
      </c>
      <c r="CQ58" s="82">
        <f t="shared" si="13"/>
        <v>0</v>
      </c>
      <c r="CR58" s="82">
        <f t="shared" si="13"/>
        <v>0</v>
      </c>
      <c r="CS58" s="82">
        <f t="shared" si="13"/>
        <v>0</v>
      </c>
      <c r="CT58" s="82">
        <f t="shared" si="13"/>
        <v>0</v>
      </c>
      <c r="CU58" s="82">
        <f t="shared" si="13"/>
        <v>0</v>
      </c>
      <c r="CV58" s="82">
        <f t="shared" si="13"/>
        <v>0</v>
      </c>
      <c r="CW58" s="82">
        <f t="shared" si="13"/>
        <v>0</v>
      </c>
      <c r="CX58" s="82">
        <f t="shared" si="13"/>
        <v>0</v>
      </c>
      <c r="CY58" s="82">
        <f t="shared" si="13"/>
        <v>0</v>
      </c>
      <c r="CZ58" s="82">
        <f t="shared" si="13"/>
        <v>0</v>
      </c>
    </row>
    <row r="59" spans="1:104" ht="15" customHeight="1">
      <c r="A59" s="269" t="s">
        <v>8</v>
      </c>
      <c r="B59" s="388" t="s">
        <v>8</v>
      </c>
      <c r="C59" s="389">
        <f>SUM(D59:CZ59)</f>
        <v>0</v>
      </c>
      <c r="D59" s="390">
        <f ca="1">_xlfn.IFERROR(IF('Carbon Income &amp; Costs'!$K$2="UP FRONT",IF(D15=0,'Carbon Income &amp; Costs'!$G$24*'Carbon Income &amp; Costs'!$G$2,0),VLOOKUP(D15+1,INDIRECT('Carbon Income &amp; Costs'!$D$6),9,FALSE)),0)</f>
        <v>0</v>
      </c>
      <c r="E59" s="390">
        <f ca="1">_xlfn.IFERROR(IF('Carbon Income &amp; Costs'!$K$2="UP FRONT",IF(E15=0,'Carbon Income &amp; Costs'!$G$24*'Carbon Income &amp; Costs'!$G$2,0),VLOOKUP(E15+1,INDIRECT('Carbon Income &amp; Costs'!$D$6),9,FALSE)),0)</f>
        <v>0</v>
      </c>
      <c r="F59" s="390">
        <f ca="1">_xlfn.IFERROR(IF('Carbon Income &amp; Costs'!$K$2="UP FRONT",IF(F15=0,'Carbon Income &amp; Costs'!$G$24*'Carbon Income &amp; Costs'!$G$2,0),VLOOKUP(F15+1,INDIRECT('Carbon Income &amp; Costs'!$D$6),9,FALSE)),0)</f>
        <v>0</v>
      </c>
      <c r="G59" s="390">
        <f ca="1">_xlfn.IFERROR(IF('Carbon Income &amp; Costs'!$K$2="UP FRONT",IF(G15=0,'Carbon Income &amp; Costs'!$G$24*'Carbon Income &amp; Costs'!$G$2,0),VLOOKUP(G15+1,INDIRECT('Carbon Income &amp; Costs'!$D$6),9,FALSE)),0)</f>
        <v>0</v>
      </c>
      <c r="H59" s="390">
        <f ca="1">_xlfn.IFERROR(IF('Carbon Income &amp; Costs'!$K$2="UP FRONT",IF(H15=0,'Carbon Income &amp; Costs'!$G$24*'Carbon Income &amp; Costs'!$G$2,0),VLOOKUP(H15+1,INDIRECT('Carbon Income &amp; Costs'!$D$6),9,FALSE)),0)</f>
        <v>0</v>
      </c>
      <c r="I59" s="390">
        <f ca="1">_xlfn.IFERROR(IF('Carbon Income &amp; Costs'!$K$2="UP FRONT",IF(I15=0,'Carbon Income &amp; Costs'!$G$24*'Carbon Income &amp; Costs'!$G$2,0),VLOOKUP(I15+1,INDIRECT('Carbon Income &amp; Costs'!$D$6),9,FALSE)),0)</f>
        <v>0</v>
      </c>
      <c r="J59" s="390">
        <f ca="1">_xlfn.IFERROR(IF('Carbon Income &amp; Costs'!$K$2="UP FRONT",IF(J15=0,'Carbon Income &amp; Costs'!$G$24*'Carbon Income &amp; Costs'!$G$2,0),VLOOKUP(J15+1,INDIRECT('Carbon Income &amp; Costs'!$D$6),9,FALSE)),0)</f>
        <v>0</v>
      </c>
      <c r="K59" s="390">
        <f ca="1">_xlfn.IFERROR(IF('Carbon Income &amp; Costs'!$K$2="UP FRONT",IF(K15=0,'Carbon Income &amp; Costs'!$G$24*'Carbon Income &amp; Costs'!$G$2,0),VLOOKUP(K15+1,INDIRECT('Carbon Income &amp; Costs'!$D$6),9,FALSE)),0)</f>
        <v>0</v>
      </c>
      <c r="L59" s="390">
        <f ca="1">_xlfn.IFERROR(IF('Carbon Income &amp; Costs'!$K$2="UP FRONT",IF(L15=0,'Carbon Income &amp; Costs'!$G$24*'Carbon Income &amp; Costs'!$G$2,0),VLOOKUP(L15+1,INDIRECT('Carbon Income &amp; Costs'!$D$6),9,FALSE)),0)</f>
        <v>0</v>
      </c>
      <c r="M59" s="390">
        <f ca="1">_xlfn.IFERROR(IF('Carbon Income &amp; Costs'!$K$2="UP FRONT",IF(M15=0,'Carbon Income &amp; Costs'!$G$24*'Carbon Income &amp; Costs'!$G$2,0),VLOOKUP(M15+1,INDIRECT('Carbon Income &amp; Costs'!$D$6),9,FALSE)),0)</f>
        <v>0</v>
      </c>
      <c r="N59" s="390">
        <f ca="1">_xlfn.IFERROR(IF('Carbon Income &amp; Costs'!$K$2="UP FRONT",IF(N15=0,'Carbon Income &amp; Costs'!$G$24*'Carbon Income &amp; Costs'!$G$2,0),VLOOKUP(N15+1,INDIRECT('Carbon Income &amp; Costs'!$D$6),9,FALSE)),0)</f>
        <v>0</v>
      </c>
      <c r="O59" s="390">
        <f ca="1">_xlfn.IFERROR(IF('Carbon Income &amp; Costs'!$K$2="UP FRONT",IF(O15=0,'Carbon Income &amp; Costs'!$G$24*'Carbon Income &amp; Costs'!$G$2,0),VLOOKUP(O15+1,INDIRECT('Carbon Income &amp; Costs'!$D$6),9,FALSE)),0)</f>
        <v>0</v>
      </c>
      <c r="P59" s="390">
        <f ca="1">_xlfn.IFERROR(IF('Carbon Income &amp; Costs'!$K$2="UP FRONT",IF(P15=0,'Carbon Income &amp; Costs'!$G$24*'Carbon Income &amp; Costs'!$G$2,0),VLOOKUP(P15+1,INDIRECT('Carbon Income &amp; Costs'!$D$6),9,FALSE)),0)</f>
        <v>0</v>
      </c>
      <c r="Q59" s="390">
        <f ca="1">_xlfn.IFERROR(IF('Carbon Income &amp; Costs'!$K$2="UP FRONT",IF(Q15=0,'Carbon Income &amp; Costs'!$G$24*'Carbon Income &amp; Costs'!$G$2,0),VLOOKUP(Q15+1,INDIRECT('Carbon Income &amp; Costs'!$D$6),9,FALSE)),0)</f>
        <v>0</v>
      </c>
      <c r="R59" s="390">
        <f ca="1">_xlfn.IFERROR(IF('Carbon Income &amp; Costs'!$K$2="UP FRONT",IF(R15=0,'Carbon Income &amp; Costs'!$G$24*'Carbon Income &amp; Costs'!$G$2,0),VLOOKUP(R15+1,INDIRECT('Carbon Income &amp; Costs'!$D$6),9,FALSE)),0)</f>
        <v>0</v>
      </c>
      <c r="S59" s="390">
        <f ca="1">_xlfn.IFERROR(IF('Carbon Income &amp; Costs'!$K$2="UP FRONT",IF(S15=0,'Carbon Income &amp; Costs'!$G$24*'Carbon Income &amp; Costs'!$G$2,0),VLOOKUP(S15+1,INDIRECT('Carbon Income &amp; Costs'!$D$6),9,FALSE)),0)</f>
        <v>0</v>
      </c>
      <c r="T59" s="390">
        <f ca="1">_xlfn.IFERROR(IF('Carbon Income &amp; Costs'!$K$2="UP FRONT",IF(T15=0,'Carbon Income &amp; Costs'!$G$24*'Carbon Income &amp; Costs'!$G$2,0),VLOOKUP(T15+1,INDIRECT('Carbon Income &amp; Costs'!$D$6),9,FALSE)),0)</f>
        <v>0</v>
      </c>
      <c r="U59" s="390">
        <f ca="1">_xlfn.IFERROR(IF('Carbon Income &amp; Costs'!$K$2="UP FRONT",IF(U15=0,'Carbon Income &amp; Costs'!$G$24*'Carbon Income &amp; Costs'!$G$2,0),VLOOKUP(U15+1,INDIRECT('Carbon Income &amp; Costs'!$D$6),9,FALSE)),0)</f>
        <v>0</v>
      </c>
      <c r="V59" s="390">
        <f ca="1">_xlfn.IFERROR(IF('Carbon Income &amp; Costs'!$K$2="UP FRONT",IF(V15=0,'Carbon Income &amp; Costs'!$G$24*'Carbon Income &amp; Costs'!$G$2,0),VLOOKUP(V15+1,INDIRECT('Carbon Income &amp; Costs'!$D$6),9,FALSE)),0)</f>
        <v>0</v>
      </c>
      <c r="W59" s="390">
        <f ca="1">_xlfn.IFERROR(IF('Carbon Income &amp; Costs'!$K$2="UP FRONT",IF(W15=0,'Carbon Income &amp; Costs'!$G$24*'Carbon Income &amp; Costs'!$G$2,0),VLOOKUP(W15+1,INDIRECT('Carbon Income &amp; Costs'!$D$6),9,FALSE)),0)</f>
        <v>0</v>
      </c>
      <c r="X59" s="390">
        <f ca="1">_xlfn.IFERROR(IF('Carbon Income &amp; Costs'!$K$2="UP FRONT",IF(X15=0,'Carbon Income &amp; Costs'!$G$24*'Carbon Income &amp; Costs'!$G$2,0),VLOOKUP(X15+1,INDIRECT('Carbon Income &amp; Costs'!$D$6),9,FALSE)),0)</f>
        <v>0</v>
      </c>
      <c r="Y59" s="390">
        <f ca="1">_xlfn.IFERROR(IF('Carbon Income &amp; Costs'!$K$2="UP FRONT",IF(Y15=0,'Carbon Income &amp; Costs'!$G$24*'Carbon Income &amp; Costs'!$G$2,0),VLOOKUP(Y15+1,INDIRECT('Carbon Income &amp; Costs'!$D$6),9,FALSE)),0)</f>
        <v>0</v>
      </c>
      <c r="Z59" s="390">
        <f ca="1">_xlfn.IFERROR(IF('Carbon Income &amp; Costs'!$K$2="UP FRONT",IF(Z15=0,'Carbon Income &amp; Costs'!$G$24*'Carbon Income &amp; Costs'!$G$2,0),VLOOKUP(Z15+1,INDIRECT('Carbon Income &amp; Costs'!$D$6),9,FALSE)),0)</f>
        <v>0</v>
      </c>
      <c r="AA59" s="390">
        <f ca="1">_xlfn.IFERROR(IF('Carbon Income &amp; Costs'!$K$2="UP FRONT",IF(AA15=0,'Carbon Income &amp; Costs'!$G$24*'Carbon Income &amp; Costs'!$G$2,0),VLOOKUP(AA15+1,INDIRECT('Carbon Income &amp; Costs'!$D$6),9,FALSE)),0)</f>
        <v>0</v>
      </c>
      <c r="AB59" s="390">
        <f ca="1">_xlfn.IFERROR(IF('Carbon Income &amp; Costs'!$K$2="UP FRONT",IF(AB15=0,'Carbon Income &amp; Costs'!$G$24*'Carbon Income &amp; Costs'!$G$2,0),VLOOKUP(AB15+1,INDIRECT('Carbon Income &amp; Costs'!$D$6),9,FALSE)),0)</f>
        <v>0</v>
      </c>
      <c r="AC59" s="390">
        <f ca="1">_xlfn.IFERROR(IF('Carbon Income &amp; Costs'!$K$2="UP FRONT",IF(AC15=0,'Carbon Income &amp; Costs'!$G$24*'Carbon Income &amp; Costs'!$G$2,0),VLOOKUP(AC15+1,INDIRECT('Carbon Income &amp; Costs'!$D$6),9,FALSE)),0)</f>
        <v>0</v>
      </c>
      <c r="AD59" s="390">
        <f ca="1">_xlfn.IFERROR(IF('Carbon Income &amp; Costs'!$K$2="UP FRONT",IF(AD15=0,'Carbon Income &amp; Costs'!$G$24*'Carbon Income &amp; Costs'!$G$2,0),VLOOKUP(AD15+1,INDIRECT('Carbon Income &amp; Costs'!$D$6),9,FALSE)),0)</f>
        <v>0</v>
      </c>
      <c r="AE59" s="390">
        <f ca="1">_xlfn.IFERROR(IF('Carbon Income &amp; Costs'!$K$2="UP FRONT",IF(AE15=0,'Carbon Income &amp; Costs'!$G$24*'Carbon Income &amp; Costs'!$G$2,0),VLOOKUP(AE15+1,INDIRECT('Carbon Income &amp; Costs'!$D$6),9,FALSE)),0)</f>
        <v>0</v>
      </c>
      <c r="AF59" s="390">
        <f ca="1">_xlfn.IFERROR(IF('Carbon Income &amp; Costs'!$K$2="UP FRONT",IF(AF15=0,'Carbon Income &amp; Costs'!$G$24*'Carbon Income &amp; Costs'!$G$2,0),VLOOKUP(AF15+1,INDIRECT('Carbon Income &amp; Costs'!$D$6),9,FALSE)),0)</f>
        <v>0</v>
      </c>
      <c r="AG59" s="390">
        <f ca="1">_xlfn.IFERROR(IF('Carbon Income &amp; Costs'!$K$2="UP FRONT",IF(AG15=0,'Carbon Income &amp; Costs'!$G$24*'Carbon Income &amp; Costs'!$G$2,0),VLOOKUP(AG15+1,INDIRECT('Carbon Income &amp; Costs'!$D$6),9,FALSE)),0)</f>
        <v>0</v>
      </c>
      <c r="AH59" s="390">
        <f ca="1">_xlfn.IFERROR(IF('Carbon Income &amp; Costs'!$K$2="UP FRONT",IF(AH15=0,'Carbon Income &amp; Costs'!$G$24*'Carbon Income &amp; Costs'!$G$2,0),VLOOKUP(AH15+1,INDIRECT('Carbon Income &amp; Costs'!$D$6),9,FALSE)),0)</f>
        <v>0</v>
      </c>
      <c r="AI59" s="390">
        <f ca="1">_xlfn.IFERROR(IF('Carbon Income &amp; Costs'!$K$2="UP FRONT",IF(AI15=0,'Carbon Income &amp; Costs'!$G$24*'Carbon Income &amp; Costs'!$G$2,0),VLOOKUP(AI15+1,INDIRECT('Carbon Income &amp; Costs'!$D$6),9,FALSE)),0)</f>
        <v>0</v>
      </c>
      <c r="AJ59" s="390">
        <f ca="1">_xlfn.IFERROR(IF('Carbon Income &amp; Costs'!$K$2="UP FRONT",IF(AJ15=0,'Carbon Income &amp; Costs'!$G$24*'Carbon Income &amp; Costs'!$G$2,0),VLOOKUP(AJ15+1,INDIRECT('Carbon Income &amp; Costs'!$D$6),9,FALSE)),0)</f>
        <v>0</v>
      </c>
      <c r="AK59" s="390">
        <f ca="1">_xlfn.IFERROR(IF('Carbon Income &amp; Costs'!$K$2="UP FRONT",IF(AK15=0,'Carbon Income &amp; Costs'!$G$24*'Carbon Income &amp; Costs'!$G$2,0),VLOOKUP(AK15+1,INDIRECT('Carbon Income &amp; Costs'!$D$6),9,FALSE)),0)</f>
        <v>0</v>
      </c>
      <c r="AL59" s="390">
        <f ca="1">_xlfn.IFERROR(IF('Carbon Income &amp; Costs'!$K$2="UP FRONT",IF(AL15=0,'Carbon Income &amp; Costs'!$G$24*'Carbon Income &amp; Costs'!$G$2,0),VLOOKUP(AL15+1,INDIRECT('Carbon Income &amp; Costs'!$D$6),9,FALSE)),0)</f>
        <v>0</v>
      </c>
      <c r="AM59" s="390">
        <f ca="1">_xlfn.IFERROR(IF('Carbon Income &amp; Costs'!$K$2="UP FRONT",IF(AM15=0,'Carbon Income &amp; Costs'!$G$24*'Carbon Income &amp; Costs'!$G$2,0),VLOOKUP(AM15+1,INDIRECT('Carbon Income &amp; Costs'!$D$6),9,FALSE)),0)</f>
        <v>0</v>
      </c>
      <c r="AN59" s="390">
        <f ca="1">_xlfn.IFERROR(IF('Carbon Income &amp; Costs'!$K$2="UP FRONT",IF(AN15=0,'Carbon Income &amp; Costs'!$G$24*'Carbon Income &amp; Costs'!$G$2,0),VLOOKUP(AN15+1,INDIRECT('Carbon Income &amp; Costs'!$D$6),9,FALSE)),0)</f>
        <v>0</v>
      </c>
      <c r="AO59" s="390">
        <f ca="1">_xlfn.IFERROR(IF('Carbon Income &amp; Costs'!$K$2="UP FRONT",IF(AO15=0,'Carbon Income &amp; Costs'!$G$24*'Carbon Income &amp; Costs'!$G$2,0),VLOOKUP(AO15+1,INDIRECT('Carbon Income &amp; Costs'!$D$6),9,FALSE)),0)</f>
        <v>0</v>
      </c>
      <c r="AP59" s="390">
        <f ca="1">_xlfn.IFERROR(IF('Carbon Income &amp; Costs'!$K$2="UP FRONT",IF(AP15=0,'Carbon Income &amp; Costs'!$G$24*'Carbon Income &amp; Costs'!$G$2,0),VLOOKUP(AP15+1,INDIRECT('Carbon Income &amp; Costs'!$D$6),9,FALSE)),0)</f>
        <v>0</v>
      </c>
      <c r="AQ59" s="390">
        <f ca="1">_xlfn.IFERROR(IF('Carbon Income &amp; Costs'!$K$2="UP FRONT",IF(AQ15=0,'Carbon Income &amp; Costs'!$G$24*'Carbon Income &amp; Costs'!$G$2,0),VLOOKUP(AQ15+1,INDIRECT('Carbon Income &amp; Costs'!$D$6),9,FALSE)),0)</f>
        <v>0</v>
      </c>
      <c r="AR59" s="390">
        <f ca="1">_xlfn.IFERROR(IF('Carbon Income &amp; Costs'!$K$2="UP FRONT",IF(AR15=0,'Carbon Income &amp; Costs'!$G$24*'Carbon Income &amp; Costs'!$G$2,0),VLOOKUP(AR15+1,INDIRECT('Carbon Income &amp; Costs'!$D$6),9,FALSE)),0)</f>
        <v>0</v>
      </c>
      <c r="AS59" s="390">
        <f ca="1">_xlfn.IFERROR(IF('Carbon Income &amp; Costs'!$K$2="UP FRONT",IF(AS15=0,'Carbon Income &amp; Costs'!$G$24*'Carbon Income &amp; Costs'!$G$2,0),VLOOKUP(AS15+1,INDIRECT('Carbon Income &amp; Costs'!$D$6),9,FALSE)),0)</f>
        <v>0</v>
      </c>
      <c r="AT59" s="390">
        <f ca="1">_xlfn.IFERROR(IF('Carbon Income &amp; Costs'!$K$2="UP FRONT",IF(AT15=0,'Carbon Income &amp; Costs'!$G$24*'Carbon Income &amp; Costs'!$G$2,0),VLOOKUP(AT15+1,INDIRECT('Carbon Income &amp; Costs'!$D$6),9,FALSE)),0)</f>
        <v>0</v>
      </c>
      <c r="AU59" s="390">
        <f ca="1">_xlfn.IFERROR(IF('Carbon Income &amp; Costs'!$K$2="UP FRONT",IF(AU15=0,'Carbon Income &amp; Costs'!$G$24*'Carbon Income &amp; Costs'!$G$2,0),VLOOKUP(AU15+1,INDIRECT('Carbon Income &amp; Costs'!$D$6),9,FALSE)),0)</f>
        <v>0</v>
      </c>
      <c r="AV59" s="390">
        <f ca="1">_xlfn.IFERROR(IF('Carbon Income &amp; Costs'!$K$2="UP FRONT",IF(AV15=0,'Carbon Income &amp; Costs'!$G$24*'Carbon Income &amp; Costs'!$G$2,0),VLOOKUP(AV15+1,INDIRECT('Carbon Income &amp; Costs'!$D$6),9,FALSE)),0)</f>
        <v>0</v>
      </c>
      <c r="AW59" s="390">
        <f ca="1">_xlfn.IFERROR(IF('Carbon Income &amp; Costs'!$K$2="UP FRONT",IF(AW15=0,'Carbon Income &amp; Costs'!$G$24*'Carbon Income &amp; Costs'!$G$2,0),VLOOKUP(AW15+1,INDIRECT('Carbon Income &amp; Costs'!$D$6),9,FALSE)),0)</f>
        <v>0</v>
      </c>
      <c r="AX59" s="390">
        <f ca="1">_xlfn.IFERROR(IF('Carbon Income &amp; Costs'!$K$2="UP FRONT",IF(AX15=0,'Carbon Income &amp; Costs'!$G$24*'Carbon Income &amp; Costs'!$G$2,0),VLOOKUP(AX15+1,INDIRECT('Carbon Income &amp; Costs'!$D$6),9,FALSE)),0)</f>
        <v>0</v>
      </c>
      <c r="AY59" s="390">
        <f ca="1">_xlfn.IFERROR(IF('Carbon Income &amp; Costs'!$K$2="UP FRONT",IF(AY15=0,'Carbon Income &amp; Costs'!$G$24*'Carbon Income &amp; Costs'!$G$2,0),VLOOKUP(AY15+1,INDIRECT('Carbon Income &amp; Costs'!$D$6),9,FALSE)),0)</f>
        <v>0</v>
      </c>
      <c r="AZ59" s="390">
        <f ca="1">_xlfn.IFERROR(IF('Carbon Income &amp; Costs'!$K$2="UP FRONT",IF(AZ15=0,'Carbon Income &amp; Costs'!$G$24*'Carbon Income &amp; Costs'!$G$2,0),VLOOKUP(AZ15+1,INDIRECT('Carbon Income &amp; Costs'!$D$6),9,FALSE)),0)</f>
        <v>0</v>
      </c>
      <c r="BA59" s="390">
        <f ca="1">_xlfn.IFERROR(IF('Carbon Income &amp; Costs'!$K$2="UP FRONT",IF(BA15=0,'Carbon Income &amp; Costs'!$G$24*'Carbon Income &amp; Costs'!$G$2,0),VLOOKUP(BA15+1,INDIRECT('Carbon Income &amp; Costs'!$D$6),9,FALSE)),0)</f>
        <v>0</v>
      </c>
      <c r="BB59" s="390">
        <f ca="1">_xlfn.IFERROR(IF('Carbon Income &amp; Costs'!$K$2="UP FRONT",IF(BB15=0,'Carbon Income &amp; Costs'!$G$24*'Carbon Income &amp; Costs'!$G$2,0),VLOOKUP(BB15+1,INDIRECT('Carbon Income &amp; Costs'!$D$6),9,FALSE)),0)</f>
        <v>0</v>
      </c>
      <c r="BC59" s="390">
        <f ca="1">_xlfn.IFERROR(IF('Carbon Income &amp; Costs'!$K$2="UP FRONT",IF(BC15=0,'Carbon Income &amp; Costs'!$G$24*'Carbon Income &amp; Costs'!$G$2,0),VLOOKUP(BC15+1,INDIRECT('Carbon Income &amp; Costs'!$D$6),9,FALSE)),0)</f>
        <v>0</v>
      </c>
      <c r="BD59" s="390">
        <f ca="1">_xlfn.IFERROR(IF('Carbon Income &amp; Costs'!$K$2="UP FRONT",IF(BD15=0,'Carbon Income &amp; Costs'!$G$24*'Carbon Income &amp; Costs'!$G$2,0),VLOOKUP(BD15+1,INDIRECT('Carbon Income &amp; Costs'!$D$6),9,FALSE)),0)</f>
        <v>0</v>
      </c>
      <c r="BE59" s="390">
        <f ca="1">_xlfn.IFERROR(IF('Carbon Income &amp; Costs'!$K$2="UP FRONT",IF(BE15=0,'Carbon Income &amp; Costs'!$G$24*'Carbon Income &amp; Costs'!$G$2,0),VLOOKUP(BE15+1,INDIRECT('Carbon Income &amp; Costs'!$D$6),9,FALSE)),0)</f>
        <v>0</v>
      </c>
      <c r="BF59" s="390">
        <f ca="1">_xlfn.IFERROR(IF('Carbon Income &amp; Costs'!$K$2="UP FRONT",IF(BF15=0,'Carbon Income &amp; Costs'!$G$24*'Carbon Income &amp; Costs'!$G$2,0),VLOOKUP(BF15+1,INDIRECT('Carbon Income &amp; Costs'!$D$6),9,FALSE)),0)</f>
        <v>0</v>
      </c>
      <c r="BG59" s="390">
        <f ca="1">_xlfn.IFERROR(IF('Carbon Income &amp; Costs'!$K$2="UP FRONT",IF(BG15=0,'Carbon Income &amp; Costs'!$G$24*'Carbon Income &amp; Costs'!$G$2,0),VLOOKUP(BG15+1,INDIRECT('Carbon Income &amp; Costs'!$D$6),9,FALSE)),0)</f>
        <v>0</v>
      </c>
      <c r="BH59" s="390">
        <f ca="1">_xlfn.IFERROR(IF('Carbon Income &amp; Costs'!$K$2="UP FRONT",IF(BH15=0,'Carbon Income &amp; Costs'!$G$24*'Carbon Income &amp; Costs'!$G$2,0),VLOOKUP(BH15+1,INDIRECT('Carbon Income &amp; Costs'!$D$6),9,FALSE)),0)</f>
        <v>0</v>
      </c>
      <c r="BI59" s="390">
        <f ca="1">_xlfn.IFERROR(IF('Carbon Income &amp; Costs'!$K$2="UP FRONT",IF(BI15=0,'Carbon Income &amp; Costs'!$G$24*'Carbon Income &amp; Costs'!$G$2,0),VLOOKUP(BI15+1,INDIRECT('Carbon Income &amp; Costs'!$D$6),9,FALSE)),0)</f>
        <v>0</v>
      </c>
      <c r="BJ59" s="390">
        <f ca="1">_xlfn.IFERROR(IF('Carbon Income &amp; Costs'!$K$2="UP FRONT",IF(BJ15=0,'Carbon Income &amp; Costs'!$G$24*'Carbon Income &amp; Costs'!$G$2,0),VLOOKUP(BJ15+1,INDIRECT('Carbon Income &amp; Costs'!$D$6),9,FALSE)),0)</f>
        <v>0</v>
      </c>
      <c r="BK59" s="390">
        <f ca="1">_xlfn.IFERROR(IF('Carbon Income &amp; Costs'!$K$2="UP FRONT",IF(BK15=0,'Carbon Income &amp; Costs'!$G$24*'Carbon Income &amp; Costs'!$G$2,0),VLOOKUP(BK15+1,INDIRECT('Carbon Income &amp; Costs'!$D$6),9,FALSE)),0)</f>
        <v>0</v>
      </c>
      <c r="BL59" s="390">
        <f ca="1">_xlfn.IFERROR(IF('Carbon Income &amp; Costs'!$K$2="UP FRONT",IF(BL15=0,'Carbon Income &amp; Costs'!$G$24*'Carbon Income &amp; Costs'!$G$2,0),VLOOKUP(BL15+1,INDIRECT('Carbon Income &amp; Costs'!$D$6),9,FALSE)),0)</f>
        <v>0</v>
      </c>
      <c r="BM59" s="390">
        <f ca="1">_xlfn.IFERROR(IF('Carbon Income &amp; Costs'!$K$2="UP FRONT",IF(BM15=0,'Carbon Income &amp; Costs'!$G$24*'Carbon Income &amp; Costs'!$G$2,0),VLOOKUP(BM15+1,INDIRECT('Carbon Income &amp; Costs'!$D$6),9,FALSE)),0)</f>
        <v>0</v>
      </c>
      <c r="BN59" s="390">
        <f ca="1">_xlfn.IFERROR(IF('Carbon Income &amp; Costs'!$K$2="UP FRONT",IF(BN15=0,'Carbon Income &amp; Costs'!$G$24*'Carbon Income &amp; Costs'!$G$2,0),VLOOKUP(BN15+1,INDIRECT('Carbon Income &amp; Costs'!$D$6),9,FALSE)),0)</f>
        <v>0</v>
      </c>
      <c r="BO59" s="390">
        <f ca="1">_xlfn.IFERROR(IF('Carbon Income &amp; Costs'!$K$2="UP FRONT",IF(BO15=0,'Carbon Income &amp; Costs'!$G$24*'Carbon Income &amp; Costs'!$G$2,0),VLOOKUP(BO15+1,INDIRECT('Carbon Income &amp; Costs'!$D$6),9,FALSE)),0)</f>
        <v>0</v>
      </c>
      <c r="BP59" s="390">
        <f ca="1">_xlfn.IFERROR(IF('Carbon Income &amp; Costs'!$K$2="UP FRONT",IF(BP15=0,'Carbon Income &amp; Costs'!$G$24*'Carbon Income &amp; Costs'!$G$2,0),VLOOKUP(BP15+1,INDIRECT('Carbon Income &amp; Costs'!$D$6),9,FALSE)),0)</f>
        <v>0</v>
      </c>
      <c r="BQ59" s="390">
        <f ca="1">_xlfn.IFERROR(IF('Carbon Income &amp; Costs'!$K$2="UP FRONT",IF(BQ15=0,'Carbon Income &amp; Costs'!$G$24*'Carbon Income &amp; Costs'!$G$2,0),VLOOKUP(BQ15+1,INDIRECT('Carbon Income &amp; Costs'!$D$6),9,FALSE)),0)</f>
        <v>0</v>
      </c>
      <c r="BR59" s="390">
        <f ca="1">_xlfn.IFERROR(IF('Carbon Income &amp; Costs'!$K$2="UP FRONT",IF(BR15=0,'Carbon Income &amp; Costs'!$G$24*'Carbon Income &amp; Costs'!$G$2,0),VLOOKUP(BR15+1,INDIRECT('Carbon Income &amp; Costs'!$D$6),9,FALSE)),0)</f>
        <v>0</v>
      </c>
      <c r="BS59" s="390">
        <f ca="1">_xlfn.IFERROR(IF('Carbon Income &amp; Costs'!$K$2="UP FRONT",IF(BS15=0,'Carbon Income &amp; Costs'!$G$24*'Carbon Income &amp; Costs'!$G$2,0),VLOOKUP(BS15+1,INDIRECT('Carbon Income &amp; Costs'!$D$6),9,FALSE)),0)</f>
        <v>0</v>
      </c>
      <c r="BT59" s="390">
        <f ca="1">_xlfn.IFERROR(IF('Carbon Income &amp; Costs'!$K$2="UP FRONT",IF(BT15=0,'Carbon Income &amp; Costs'!$G$24*'Carbon Income &amp; Costs'!$G$2,0),VLOOKUP(BT15+1,INDIRECT('Carbon Income &amp; Costs'!$D$6),9,FALSE)),0)</f>
        <v>0</v>
      </c>
      <c r="BU59" s="390">
        <f ca="1">_xlfn.IFERROR(IF('Carbon Income &amp; Costs'!$K$2="UP FRONT",IF(BU15=0,'Carbon Income &amp; Costs'!$G$24*'Carbon Income &amp; Costs'!$G$2,0),VLOOKUP(BU15+1,INDIRECT('Carbon Income &amp; Costs'!$D$6),9,FALSE)),0)</f>
        <v>0</v>
      </c>
      <c r="BV59" s="390">
        <f ca="1">_xlfn.IFERROR(IF('Carbon Income &amp; Costs'!$K$2="UP FRONT",IF(BV15=0,'Carbon Income &amp; Costs'!$G$24*'Carbon Income &amp; Costs'!$G$2,0),VLOOKUP(BV15+1,INDIRECT('Carbon Income &amp; Costs'!$D$6),9,FALSE)),0)</f>
        <v>0</v>
      </c>
      <c r="BW59" s="390">
        <f ca="1">_xlfn.IFERROR(IF('Carbon Income &amp; Costs'!$K$2="UP FRONT",IF(BW15=0,'Carbon Income &amp; Costs'!$G$24*'Carbon Income &amp; Costs'!$G$2,0),VLOOKUP(BW15+1,INDIRECT('Carbon Income &amp; Costs'!$D$6),9,FALSE)),0)</f>
        <v>0</v>
      </c>
      <c r="BX59" s="390">
        <f ca="1">_xlfn.IFERROR(IF('Carbon Income &amp; Costs'!$K$2="UP FRONT",IF(BX15=0,'Carbon Income &amp; Costs'!$G$24*'Carbon Income &amp; Costs'!$G$2,0),VLOOKUP(BX15+1,INDIRECT('Carbon Income &amp; Costs'!$D$6),9,FALSE)),0)</f>
        <v>0</v>
      </c>
      <c r="BY59" s="390">
        <f ca="1">_xlfn.IFERROR(IF('Carbon Income &amp; Costs'!$K$2="UP FRONT",IF(BY15=0,'Carbon Income &amp; Costs'!$G$24*'Carbon Income &amp; Costs'!$G$2,0),VLOOKUP(BY15+1,INDIRECT('Carbon Income &amp; Costs'!$D$6),9,FALSE)),0)</f>
        <v>0</v>
      </c>
      <c r="BZ59" s="390">
        <f ca="1">_xlfn.IFERROR(IF('Carbon Income &amp; Costs'!$K$2="UP FRONT",IF(BZ15=0,'Carbon Income &amp; Costs'!$G$24*'Carbon Income &amp; Costs'!$G$2,0),VLOOKUP(BZ15+1,INDIRECT('Carbon Income &amp; Costs'!$D$6),9,FALSE)),0)</f>
        <v>0</v>
      </c>
      <c r="CA59" s="390">
        <f ca="1">_xlfn.IFERROR(IF('Carbon Income &amp; Costs'!$K$2="UP FRONT",IF(CA15=0,'Carbon Income &amp; Costs'!$G$24*'Carbon Income &amp; Costs'!$G$2,0),VLOOKUP(CA15+1,INDIRECT('Carbon Income &amp; Costs'!$D$6),9,FALSE)),0)</f>
        <v>0</v>
      </c>
      <c r="CB59" s="390">
        <f ca="1">_xlfn.IFERROR(IF('Carbon Income &amp; Costs'!$K$2="UP FRONT",IF(CB15=0,'Carbon Income &amp; Costs'!$G$24*'Carbon Income &amp; Costs'!$G$2,0),VLOOKUP(CB15+1,INDIRECT('Carbon Income &amp; Costs'!$D$6),9,FALSE)),0)</f>
        <v>0</v>
      </c>
      <c r="CC59" s="390">
        <f ca="1">_xlfn.IFERROR(IF('Carbon Income &amp; Costs'!$K$2="UP FRONT",IF(CC15=0,'Carbon Income &amp; Costs'!$G$24*'Carbon Income &amp; Costs'!$G$2,0),VLOOKUP(CC15+1,INDIRECT('Carbon Income &amp; Costs'!$D$6),9,FALSE)),0)</f>
        <v>0</v>
      </c>
      <c r="CD59" s="390">
        <f ca="1">_xlfn.IFERROR(IF('Carbon Income &amp; Costs'!$K$2="UP FRONT",IF(CD15=0,'Carbon Income &amp; Costs'!$G$24*'Carbon Income &amp; Costs'!$G$2,0),VLOOKUP(CD15+1,INDIRECT('Carbon Income &amp; Costs'!$D$6),9,FALSE)),0)</f>
        <v>0</v>
      </c>
      <c r="CE59" s="390">
        <f ca="1">_xlfn.IFERROR(IF('Carbon Income &amp; Costs'!$K$2="UP FRONT",IF(CE15=0,'Carbon Income &amp; Costs'!$G$24*'Carbon Income &amp; Costs'!$G$2,0),VLOOKUP(CE15+1,INDIRECT('Carbon Income &amp; Costs'!$D$6),9,FALSE)),0)</f>
        <v>0</v>
      </c>
      <c r="CF59" s="390">
        <f ca="1">_xlfn.IFERROR(IF('Carbon Income &amp; Costs'!$K$2="UP FRONT",IF(CF15=0,'Carbon Income &amp; Costs'!$G$24*'Carbon Income &amp; Costs'!$G$2,0),VLOOKUP(CF15+1,INDIRECT('Carbon Income &amp; Costs'!$D$6),9,FALSE)),0)</f>
        <v>0</v>
      </c>
      <c r="CG59" s="390">
        <f ca="1">_xlfn.IFERROR(IF('Carbon Income &amp; Costs'!$K$2="UP FRONT",IF(CG15=0,'Carbon Income &amp; Costs'!$G$24*'Carbon Income &amp; Costs'!$G$2,0),VLOOKUP(CG15+1,INDIRECT('Carbon Income &amp; Costs'!$D$6),9,FALSE)),0)</f>
        <v>0</v>
      </c>
      <c r="CH59" s="390">
        <f ca="1">_xlfn.IFERROR(IF('Carbon Income &amp; Costs'!$K$2="UP FRONT",IF(CH15=0,'Carbon Income &amp; Costs'!$G$24*'Carbon Income &amp; Costs'!$G$2,0),VLOOKUP(CH15+1,INDIRECT('Carbon Income &amp; Costs'!$D$6),9,FALSE)),0)</f>
        <v>0</v>
      </c>
      <c r="CI59" s="390">
        <f ca="1">_xlfn.IFERROR(IF('Carbon Income &amp; Costs'!$K$2="UP FRONT",IF(CI15=0,'Carbon Income &amp; Costs'!$G$24*'Carbon Income &amp; Costs'!$G$2,0),VLOOKUP(CI15+1,INDIRECT('Carbon Income &amp; Costs'!$D$6),9,FALSE)),0)</f>
        <v>0</v>
      </c>
      <c r="CJ59" s="390">
        <f ca="1">_xlfn.IFERROR(IF('Carbon Income &amp; Costs'!$K$2="UP FRONT",IF(CJ15=0,'Carbon Income &amp; Costs'!$G$24*'Carbon Income &amp; Costs'!$G$2,0),VLOOKUP(CJ15+1,INDIRECT('Carbon Income &amp; Costs'!$D$6),9,FALSE)),0)</f>
        <v>0</v>
      </c>
      <c r="CK59" s="390">
        <f ca="1">_xlfn.IFERROR(IF('Carbon Income &amp; Costs'!$K$2="UP FRONT",IF(CK15=0,'Carbon Income &amp; Costs'!$G$24*'Carbon Income &amp; Costs'!$G$2,0),VLOOKUP(CK15+1,INDIRECT('Carbon Income &amp; Costs'!$D$6),9,FALSE)),0)</f>
        <v>0</v>
      </c>
      <c r="CL59" s="390">
        <f ca="1">_xlfn.IFERROR(IF('Carbon Income &amp; Costs'!$K$2="UP FRONT",IF(CL15=0,'Carbon Income &amp; Costs'!$G$24*'Carbon Income &amp; Costs'!$G$2,0),VLOOKUP(CL15+1,INDIRECT('Carbon Income &amp; Costs'!$D$6),9,FALSE)),0)</f>
        <v>0</v>
      </c>
      <c r="CM59" s="390">
        <f ca="1">_xlfn.IFERROR(IF('Carbon Income &amp; Costs'!$K$2="UP FRONT",IF(CM15=0,'Carbon Income &amp; Costs'!$G$24*'Carbon Income &amp; Costs'!$G$2,0),VLOOKUP(CM15+1,INDIRECT('Carbon Income &amp; Costs'!$D$6),9,FALSE)),0)</f>
        <v>0</v>
      </c>
      <c r="CN59" s="390">
        <f ca="1">_xlfn.IFERROR(IF('Carbon Income &amp; Costs'!$K$2="UP FRONT",IF(CN15=0,'Carbon Income &amp; Costs'!$G$24*'Carbon Income &amp; Costs'!$G$2,0),VLOOKUP(CN15+1,INDIRECT('Carbon Income &amp; Costs'!$D$6),9,FALSE)),0)</f>
        <v>0</v>
      </c>
      <c r="CO59" s="390">
        <f ca="1">_xlfn.IFERROR(IF('Carbon Income &amp; Costs'!$K$2="UP FRONT",IF(CO15=0,'Carbon Income &amp; Costs'!$G$24*'Carbon Income &amp; Costs'!$G$2,0),VLOOKUP(CO15+1,INDIRECT('Carbon Income &amp; Costs'!$D$6),9,FALSE)),0)</f>
        <v>0</v>
      </c>
      <c r="CP59" s="390">
        <f ca="1">_xlfn.IFERROR(IF('Carbon Income &amp; Costs'!$K$2="UP FRONT",IF(CP15=0,'Carbon Income &amp; Costs'!$G$24*'Carbon Income &amp; Costs'!$G$2,0),VLOOKUP(CP15+1,INDIRECT('Carbon Income &amp; Costs'!$D$6),9,FALSE)),0)</f>
        <v>0</v>
      </c>
      <c r="CQ59" s="390">
        <f ca="1">_xlfn.IFERROR(IF('Carbon Income &amp; Costs'!$K$2="UP FRONT",IF(CQ15=0,'Carbon Income &amp; Costs'!$G$24*'Carbon Income &amp; Costs'!$G$2,0),VLOOKUP(CQ15+1,INDIRECT('Carbon Income &amp; Costs'!$D$6),9,FALSE)),0)</f>
        <v>0</v>
      </c>
      <c r="CR59" s="390">
        <f ca="1">_xlfn.IFERROR(IF('Carbon Income &amp; Costs'!$K$2="UP FRONT",IF(CR15=0,'Carbon Income &amp; Costs'!$G$24*'Carbon Income &amp; Costs'!$G$2,0),VLOOKUP(CR15+1,INDIRECT('Carbon Income &amp; Costs'!$D$6),9,FALSE)),0)</f>
        <v>0</v>
      </c>
      <c r="CS59" s="390">
        <f ca="1">_xlfn.IFERROR(IF('Carbon Income &amp; Costs'!$K$2="UP FRONT",IF(CS15=0,'Carbon Income &amp; Costs'!$G$24*'Carbon Income &amp; Costs'!$G$2,0),VLOOKUP(CS15+1,INDIRECT('Carbon Income &amp; Costs'!$D$6),9,FALSE)),0)</f>
        <v>0</v>
      </c>
      <c r="CT59" s="390">
        <f ca="1">_xlfn.IFERROR(IF('Carbon Income &amp; Costs'!$K$2="UP FRONT",IF(CT15=0,'Carbon Income &amp; Costs'!$G$24*'Carbon Income &amp; Costs'!$G$2,0),VLOOKUP(CT15+1,INDIRECT('Carbon Income &amp; Costs'!$D$6),9,FALSE)),0)</f>
        <v>0</v>
      </c>
      <c r="CU59" s="390">
        <f ca="1">_xlfn.IFERROR(IF('Carbon Income &amp; Costs'!$K$2="UP FRONT",IF(CU15=0,'Carbon Income &amp; Costs'!$G$24*'Carbon Income &amp; Costs'!$G$2,0),VLOOKUP(CU15+1,INDIRECT('Carbon Income &amp; Costs'!$D$6),9,FALSE)),0)</f>
        <v>0</v>
      </c>
      <c r="CV59" s="390">
        <f ca="1">_xlfn.IFERROR(IF('Carbon Income &amp; Costs'!$K$2="UP FRONT",IF(CV15=0,'Carbon Income &amp; Costs'!$G$24*'Carbon Income &amp; Costs'!$G$2,0),VLOOKUP(CV15+1,INDIRECT('Carbon Income &amp; Costs'!$D$6),9,FALSE)),0)</f>
        <v>0</v>
      </c>
      <c r="CW59" s="390">
        <f ca="1">_xlfn.IFERROR(IF('Carbon Income &amp; Costs'!$K$2="UP FRONT",IF(CW15=0,'Carbon Income &amp; Costs'!$G$24*'Carbon Income &amp; Costs'!$G$2,0),VLOOKUP(CW15+1,INDIRECT('Carbon Income &amp; Costs'!$D$6),9,FALSE)),0)</f>
        <v>0</v>
      </c>
      <c r="CX59" s="390">
        <f ca="1">_xlfn.IFERROR(IF('Carbon Income &amp; Costs'!$K$2="UP FRONT",IF(CX15=0,'Carbon Income &amp; Costs'!$G$24*'Carbon Income &amp; Costs'!$G$2,0),VLOOKUP(CX15+1,INDIRECT('Carbon Income &amp; Costs'!$D$6),9,FALSE)),0)</f>
        <v>0</v>
      </c>
      <c r="CY59" s="390">
        <f ca="1">_xlfn.IFERROR(IF('Carbon Income &amp; Costs'!$K$2="UP FRONT",IF(CY15=0,'Carbon Income &amp; Costs'!$G$24*'Carbon Income &amp; Costs'!$G$2,0),VLOOKUP(CY15+1,INDIRECT('Carbon Income &amp; Costs'!$D$6),9,FALSE)),0)</f>
        <v>0</v>
      </c>
      <c r="CZ59" s="390">
        <f ca="1">_xlfn.IFERROR(IF('Carbon Income &amp; Costs'!$K$2="UP FRONT",IF(CZ15=0,'Carbon Income &amp; Costs'!$G$24*'Carbon Income &amp; Costs'!$G$2,0),VLOOKUP(CZ15+1,INDIRECT('Carbon Income &amp; Costs'!$D$6),9,FALSE)),0)</f>
        <v>0</v>
      </c>
    </row>
    <row r="60" spans="1:104" ht="15" customHeight="1">
      <c r="A60" s="269" t="s">
        <v>17</v>
      </c>
      <c r="B60" s="47" t="s">
        <v>97</v>
      </c>
      <c r="C60" s="78">
        <f>SUM(D60:CZ60)</f>
        <v>0</v>
      </c>
      <c r="D60" s="48">
        <v>0</v>
      </c>
      <c r="E60" s="48">
        <v>0</v>
      </c>
      <c r="F60" s="48">
        <v>0</v>
      </c>
      <c r="G60" s="48">
        <v>0</v>
      </c>
      <c r="H60" s="48">
        <v>0</v>
      </c>
      <c r="I60" s="48">
        <v>0</v>
      </c>
      <c r="J60" s="48">
        <v>0</v>
      </c>
      <c r="K60" s="48">
        <v>0</v>
      </c>
      <c r="L60" s="48">
        <v>0</v>
      </c>
      <c r="M60" s="48">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48">
        <v>0</v>
      </c>
      <c r="BP60" s="48">
        <v>0</v>
      </c>
      <c r="BQ60" s="48">
        <v>0</v>
      </c>
      <c r="BR60" s="48">
        <v>0</v>
      </c>
      <c r="BS60" s="48">
        <v>0</v>
      </c>
      <c r="BT60" s="48">
        <v>0</v>
      </c>
      <c r="BU60" s="48">
        <v>0</v>
      </c>
      <c r="BV60" s="48">
        <v>0</v>
      </c>
      <c r="BW60" s="48">
        <v>0</v>
      </c>
      <c r="BX60" s="48">
        <v>0</v>
      </c>
      <c r="BY60" s="48">
        <v>0</v>
      </c>
      <c r="BZ60" s="48">
        <v>0</v>
      </c>
      <c r="CA60" s="48">
        <v>0</v>
      </c>
      <c r="CB60" s="48">
        <v>0</v>
      </c>
      <c r="CC60" s="48">
        <v>0</v>
      </c>
      <c r="CD60" s="48">
        <v>0</v>
      </c>
      <c r="CE60" s="48">
        <v>0</v>
      </c>
      <c r="CF60" s="48">
        <v>0</v>
      </c>
      <c r="CG60" s="48">
        <v>0</v>
      </c>
      <c r="CH60" s="48">
        <v>0</v>
      </c>
      <c r="CI60" s="48">
        <v>0</v>
      </c>
      <c r="CJ60" s="48">
        <v>0</v>
      </c>
      <c r="CK60" s="48">
        <v>0</v>
      </c>
      <c r="CL60" s="48">
        <v>0</v>
      </c>
      <c r="CM60" s="48">
        <v>0</v>
      </c>
      <c r="CN60" s="48">
        <v>0</v>
      </c>
      <c r="CO60" s="48">
        <v>0</v>
      </c>
      <c r="CP60" s="48">
        <v>0</v>
      </c>
      <c r="CQ60" s="48">
        <v>0</v>
      </c>
      <c r="CR60" s="48">
        <v>0</v>
      </c>
      <c r="CS60" s="48">
        <v>0</v>
      </c>
      <c r="CT60" s="48">
        <v>0</v>
      </c>
      <c r="CU60" s="48">
        <v>0</v>
      </c>
      <c r="CV60" s="48">
        <v>0</v>
      </c>
      <c r="CW60" s="48">
        <v>0</v>
      </c>
      <c r="CX60" s="48">
        <v>0</v>
      </c>
      <c r="CY60" s="48">
        <v>0</v>
      </c>
      <c r="CZ60" s="48">
        <v>0</v>
      </c>
    </row>
    <row r="61" spans="1:104" ht="15" customHeight="1">
      <c r="A61" s="270" t="s">
        <v>17</v>
      </c>
      <c r="B61" s="47" t="s">
        <v>98</v>
      </c>
      <c r="C61" s="78">
        <f>SUM(D61:CZ61)</f>
        <v>0</v>
      </c>
      <c r="D61" s="48">
        <v>0</v>
      </c>
      <c r="E61" s="48">
        <v>0</v>
      </c>
      <c r="F61" s="48">
        <v>0</v>
      </c>
      <c r="G61" s="48">
        <v>0</v>
      </c>
      <c r="H61" s="48">
        <v>0</v>
      </c>
      <c r="I61" s="48">
        <v>0</v>
      </c>
      <c r="J61" s="48">
        <v>0</v>
      </c>
      <c r="K61" s="48">
        <v>0</v>
      </c>
      <c r="L61" s="48">
        <v>0</v>
      </c>
      <c r="M61" s="48">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48">
        <v>0</v>
      </c>
      <c r="BP61" s="48">
        <v>0</v>
      </c>
      <c r="BQ61" s="48">
        <v>0</v>
      </c>
      <c r="BR61" s="48">
        <v>0</v>
      </c>
      <c r="BS61" s="48">
        <v>0</v>
      </c>
      <c r="BT61" s="48">
        <v>0</v>
      </c>
      <c r="BU61" s="48">
        <v>0</v>
      </c>
      <c r="BV61" s="48">
        <v>0</v>
      </c>
      <c r="BW61" s="48">
        <v>0</v>
      </c>
      <c r="BX61" s="48">
        <v>0</v>
      </c>
      <c r="BY61" s="48">
        <v>0</v>
      </c>
      <c r="BZ61" s="48">
        <v>0</v>
      </c>
      <c r="CA61" s="48">
        <v>0</v>
      </c>
      <c r="CB61" s="48">
        <v>0</v>
      </c>
      <c r="CC61" s="48">
        <v>0</v>
      </c>
      <c r="CD61" s="48">
        <v>0</v>
      </c>
      <c r="CE61" s="48">
        <v>0</v>
      </c>
      <c r="CF61" s="48">
        <v>0</v>
      </c>
      <c r="CG61" s="48">
        <v>0</v>
      </c>
      <c r="CH61" s="48">
        <v>0</v>
      </c>
      <c r="CI61" s="48">
        <v>0</v>
      </c>
      <c r="CJ61" s="48">
        <v>0</v>
      </c>
      <c r="CK61" s="48">
        <v>0</v>
      </c>
      <c r="CL61" s="48">
        <v>0</v>
      </c>
      <c r="CM61" s="48">
        <v>0</v>
      </c>
      <c r="CN61" s="48">
        <v>0</v>
      </c>
      <c r="CO61" s="48">
        <v>0</v>
      </c>
      <c r="CP61" s="48">
        <v>0</v>
      </c>
      <c r="CQ61" s="48">
        <v>0</v>
      </c>
      <c r="CR61" s="48">
        <v>0</v>
      </c>
      <c r="CS61" s="48">
        <v>0</v>
      </c>
      <c r="CT61" s="48">
        <v>0</v>
      </c>
      <c r="CU61" s="48">
        <v>0</v>
      </c>
      <c r="CV61" s="48">
        <v>0</v>
      </c>
      <c r="CW61" s="48">
        <v>0</v>
      </c>
      <c r="CX61" s="48">
        <v>0</v>
      </c>
      <c r="CY61" s="48">
        <v>0</v>
      </c>
      <c r="CZ61" s="48">
        <v>0</v>
      </c>
    </row>
    <row r="62" spans="1:104" ht="15" customHeight="1">
      <c r="A62" s="269" t="s">
        <v>46</v>
      </c>
      <c r="B62" s="302" t="s">
        <v>112</v>
      </c>
      <c r="C62" s="78">
        <f>SUM(D62:CZ62)</f>
        <v>0</v>
      </c>
      <c r="D62" s="48">
        <v>0</v>
      </c>
      <c r="E62" s="48">
        <v>0</v>
      </c>
      <c r="F62" s="48">
        <v>0</v>
      </c>
      <c r="G62" s="48">
        <v>0</v>
      </c>
      <c r="H62" s="48">
        <v>0</v>
      </c>
      <c r="I62" s="48">
        <v>0</v>
      </c>
      <c r="J62" s="48">
        <v>0</v>
      </c>
      <c r="K62" s="48">
        <v>0</v>
      </c>
      <c r="L62" s="48">
        <v>0</v>
      </c>
      <c r="M62" s="48">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48">
        <v>0</v>
      </c>
      <c r="BP62" s="48">
        <v>0</v>
      </c>
      <c r="BQ62" s="48">
        <v>0</v>
      </c>
      <c r="BR62" s="48">
        <v>0</v>
      </c>
      <c r="BS62" s="48">
        <v>0</v>
      </c>
      <c r="BT62" s="48">
        <v>0</v>
      </c>
      <c r="BU62" s="48">
        <v>0</v>
      </c>
      <c r="BV62" s="48">
        <v>0</v>
      </c>
      <c r="BW62" s="48">
        <v>0</v>
      </c>
      <c r="BX62" s="48">
        <v>0</v>
      </c>
      <c r="BY62" s="48">
        <v>0</v>
      </c>
      <c r="BZ62" s="48">
        <v>0</v>
      </c>
      <c r="CA62" s="48">
        <v>0</v>
      </c>
      <c r="CB62" s="48">
        <v>0</v>
      </c>
      <c r="CC62" s="48">
        <v>0</v>
      </c>
      <c r="CD62" s="48">
        <v>0</v>
      </c>
      <c r="CE62" s="48">
        <v>0</v>
      </c>
      <c r="CF62" s="48">
        <v>0</v>
      </c>
      <c r="CG62" s="48">
        <v>0</v>
      </c>
      <c r="CH62" s="48">
        <v>0</v>
      </c>
      <c r="CI62" s="48">
        <v>0</v>
      </c>
      <c r="CJ62" s="48">
        <v>0</v>
      </c>
      <c r="CK62" s="48">
        <v>0</v>
      </c>
      <c r="CL62" s="48">
        <v>0</v>
      </c>
      <c r="CM62" s="48">
        <v>0</v>
      </c>
      <c r="CN62" s="48">
        <v>0</v>
      </c>
      <c r="CO62" s="48">
        <v>0</v>
      </c>
      <c r="CP62" s="48">
        <v>0</v>
      </c>
      <c r="CQ62" s="48">
        <v>0</v>
      </c>
      <c r="CR62" s="48">
        <v>0</v>
      </c>
      <c r="CS62" s="48">
        <v>0</v>
      </c>
      <c r="CT62" s="48">
        <v>0</v>
      </c>
      <c r="CU62" s="48">
        <v>0</v>
      </c>
      <c r="CV62" s="48">
        <v>0</v>
      </c>
      <c r="CW62" s="48">
        <v>0</v>
      </c>
      <c r="CX62" s="48">
        <v>0</v>
      </c>
      <c r="CY62" s="48">
        <v>0</v>
      </c>
      <c r="CZ62" s="48">
        <v>0</v>
      </c>
    </row>
    <row r="63" spans="1:104" ht="15" customHeight="1">
      <c r="A63" s="269" t="s">
        <v>46</v>
      </c>
      <c r="B63" s="302" t="s">
        <v>37</v>
      </c>
      <c r="C63" s="78">
        <f>SUM(D63:CZ63)</f>
        <v>0</v>
      </c>
      <c r="D63" s="48">
        <v>0</v>
      </c>
      <c r="E63" s="48">
        <v>0</v>
      </c>
      <c r="F63" s="48">
        <v>0</v>
      </c>
      <c r="G63" s="48">
        <v>0</v>
      </c>
      <c r="H63" s="48">
        <v>0</v>
      </c>
      <c r="I63" s="48">
        <v>0</v>
      </c>
      <c r="J63" s="48">
        <v>0</v>
      </c>
      <c r="K63" s="48">
        <v>0</v>
      </c>
      <c r="L63" s="48">
        <v>0</v>
      </c>
      <c r="M63" s="48">
        <v>0</v>
      </c>
      <c r="N63" s="48">
        <v>0</v>
      </c>
      <c r="O63" s="48">
        <v>0</v>
      </c>
      <c r="P63" s="48">
        <v>0</v>
      </c>
      <c r="Q63" s="48">
        <v>0</v>
      </c>
      <c r="R63" s="48">
        <v>0</v>
      </c>
      <c r="S63" s="48">
        <v>0</v>
      </c>
      <c r="T63" s="48">
        <v>0</v>
      </c>
      <c r="U63" s="48">
        <v>0</v>
      </c>
      <c r="V63" s="48">
        <v>0</v>
      </c>
      <c r="W63" s="48">
        <v>0</v>
      </c>
      <c r="X63" s="48">
        <v>0</v>
      </c>
      <c r="Y63" s="48">
        <v>0</v>
      </c>
      <c r="Z63" s="48">
        <v>0</v>
      </c>
      <c r="AA63" s="48">
        <v>0</v>
      </c>
      <c r="AB63" s="48">
        <v>0</v>
      </c>
      <c r="AC63" s="48">
        <v>0</v>
      </c>
      <c r="AD63" s="48">
        <v>0</v>
      </c>
      <c r="AE63" s="48">
        <v>0</v>
      </c>
      <c r="AF63" s="48">
        <v>0</v>
      </c>
      <c r="AG63" s="48">
        <v>0</v>
      </c>
      <c r="AH63" s="48">
        <v>0</v>
      </c>
      <c r="AI63" s="48">
        <v>0</v>
      </c>
      <c r="AJ63" s="48">
        <v>0</v>
      </c>
      <c r="AK63" s="48">
        <v>0</v>
      </c>
      <c r="AL63" s="48">
        <v>0</v>
      </c>
      <c r="AM63" s="48">
        <v>0</v>
      </c>
      <c r="AN63" s="48">
        <v>0</v>
      </c>
      <c r="AO63" s="48">
        <v>0</v>
      </c>
      <c r="AP63" s="48">
        <v>0</v>
      </c>
      <c r="AQ63" s="48">
        <v>0</v>
      </c>
      <c r="AR63" s="48">
        <v>0</v>
      </c>
      <c r="AS63" s="48">
        <v>0</v>
      </c>
      <c r="AT63" s="48">
        <v>0</v>
      </c>
      <c r="AU63" s="48">
        <v>0</v>
      </c>
      <c r="AV63" s="48">
        <v>0</v>
      </c>
      <c r="AW63" s="48">
        <v>0</v>
      </c>
      <c r="AX63" s="48">
        <v>0</v>
      </c>
      <c r="AY63" s="48">
        <v>0</v>
      </c>
      <c r="AZ63" s="48">
        <v>0</v>
      </c>
      <c r="BA63" s="48">
        <v>0</v>
      </c>
      <c r="BB63" s="48">
        <v>0</v>
      </c>
      <c r="BC63" s="48">
        <v>0</v>
      </c>
      <c r="BD63" s="48">
        <v>0</v>
      </c>
      <c r="BE63" s="48">
        <v>0</v>
      </c>
      <c r="BF63" s="48">
        <v>0</v>
      </c>
      <c r="BG63" s="48">
        <v>0</v>
      </c>
      <c r="BH63" s="48">
        <v>0</v>
      </c>
      <c r="BI63" s="48">
        <v>0</v>
      </c>
      <c r="BJ63" s="48">
        <v>0</v>
      </c>
      <c r="BK63" s="48">
        <v>0</v>
      </c>
      <c r="BL63" s="48">
        <v>0</v>
      </c>
      <c r="BM63" s="48">
        <v>0</v>
      </c>
      <c r="BN63" s="48">
        <v>0</v>
      </c>
      <c r="BO63" s="48">
        <v>0</v>
      </c>
      <c r="BP63" s="48">
        <v>0</v>
      </c>
      <c r="BQ63" s="48">
        <v>0</v>
      </c>
      <c r="BR63" s="48">
        <v>0</v>
      </c>
      <c r="BS63" s="48">
        <v>0</v>
      </c>
      <c r="BT63" s="48">
        <v>0</v>
      </c>
      <c r="BU63" s="48">
        <v>0</v>
      </c>
      <c r="BV63" s="48">
        <v>0</v>
      </c>
      <c r="BW63" s="48">
        <v>0</v>
      </c>
      <c r="BX63" s="48">
        <v>0</v>
      </c>
      <c r="BY63" s="48">
        <v>0</v>
      </c>
      <c r="BZ63" s="48">
        <v>0</v>
      </c>
      <c r="CA63" s="48">
        <v>0</v>
      </c>
      <c r="CB63" s="48">
        <v>0</v>
      </c>
      <c r="CC63" s="48">
        <v>0</v>
      </c>
      <c r="CD63" s="48">
        <v>0</v>
      </c>
      <c r="CE63" s="48">
        <v>0</v>
      </c>
      <c r="CF63" s="48">
        <v>0</v>
      </c>
      <c r="CG63" s="48">
        <v>0</v>
      </c>
      <c r="CH63" s="48">
        <v>0</v>
      </c>
      <c r="CI63" s="48">
        <v>0</v>
      </c>
      <c r="CJ63" s="48">
        <v>0</v>
      </c>
      <c r="CK63" s="48">
        <v>0</v>
      </c>
      <c r="CL63" s="48">
        <v>0</v>
      </c>
      <c r="CM63" s="48">
        <v>0</v>
      </c>
      <c r="CN63" s="48">
        <v>0</v>
      </c>
      <c r="CO63" s="48">
        <v>0</v>
      </c>
      <c r="CP63" s="48">
        <v>0</v>
      </c>
      <c r="CQ63" s="48">
        <v>0</v>
      </c>
      <c r="CR63" s="48">
        <v>0</v>
      </c>
      <c r="CS63" s="48">
        <v>0</v>
      </c>
      <c r="CT63" s="48">
        <v>0</v>
      </c>
      <c r="CU63" s="48">
        <v>0</v>
      </c>
      <c r="CV63" s="48">
        <v>0</v>
      </c>
      <c r="CW63" s="48">
        <v>0</v>
      </c>
      <c r="CX63" s="48">
        <v>0</v>
      </c>
      <c r="CY63" s="48">
        <v>0</v>
      </c>
      <c r="CZ63" s="48">
        <v>0</v>
      </c>
    </row>
    <row r="64" spans="1:104" ht="15" customHeight="1">
      <c r="A64" s="263" t="s">
        <v>5</v>
      </c>
      <c r="B64" s="265"/>
      <c r="C64" s="82">
        <f>SUM(C59:C63)</f>
        <v>0</v>
      </c>
      <c r="D64" s="82">
        <f aca="true" t="shared" si="14" ref="D64:BO64">SUM(D59:D63)</f>
        <v>0</v>
      </c>
      <c r="E64" s="82">
        <f t="shared" si="14"/>
        <v>0</v>
      </c>
      <c r="F64" s="82">
        <f t="shared" si="14"/>
        <v>0</v>
      </c>
      <c r="G64" s="82">
        <f t="shared" si="14"/>
        <v>0</v>
      </c>
      <c r="H64" s="82">
        <f t="shared" si="14"/>
        <v>0</v>
      </c>
      <c r="I64" s="82">
        <f t="shared" si="14"/>
        <v>0</v>
      </c>
      <c r="J64" s="82">
        <f t="shared" si="14"/>
        <v>0</v>
      </c>
      <c r="K64" s="82">
        <f t="shared" si="14"/>
        <v>0</v>
      </c>
      <c r="L64" s="82">
        <f t="shared" si="14"/>
        <v>0</v>
      </c>
      <c r="M64" s="82">
        <f t="shared" si="14"/>
        <v>0</v>
      </c>
      <c r="N64" s="82">
        <f t="shared" si="14"/>
        <v>0</v>
      </c>
      <c r="O64" s="82">
        <f t="shared" si="14"/>
        <v>0</v>
      </c>
      <c r="P64" s="82">
        <f t="shared" si="14"/>
        <v>0</v>
      </c>
      <c r="Q64" s="82">
        <f t="shared" si="14"/>
        <v>0</v>
      </c>
      <c r="R64" s="82">
        <f t="shared" si="14"/>
        <v>0</v>
      </c>
      <c r="S64" s="82">
        <f t="shared" si="14"/>
        <v>0</v>
      </c>
      <c r="T64" s="82">
        <f t="shared" si="14"/>
        <v>0</v>
      </c>
      <c r="U64" s="82">
        <f t="shared" si="14"/>
        <v>0</v>
      </c>
      <c r="V64" s="82">
        <f t="shared" si="14"/>
        <v>0</v>
      </c>
      <c r="W64" s="82">
        <f t="shared" si="14"/>
        <v>0</v>
      </c>
      <c r="X64" s="82">
        <f t="shared" si="14"/>
        <v>0</v>
      </c>
      <c r="Y64" s="82">
        <f t="shared" si="14"/>
        <v>0</v>
      </c>
      <c r="Z64" s="82">
        <f t="shared" si="14"/>
        <v>0</v>
      </c>
      <c r="AA64" s="82">
        <f t="shared" si="14"/>
        <v>0</v>
      </c>
      <c r="AB64" s="82">
        <f t="shared" si="14"/>
        <v>0</v>
      </c>
      <c r="AC64" s="82">
        <f t="shared" si="14"/>
        <v>0</v>
      </c>
      <c r="AD64" s="82">
        <f t="shared" si="14"/>
        <v>0</v>
      </c>
      <c r="AE64" s="82">
        <f t="shared" si="14"/>
        <v>0</v>
      </c>
      <c r="AF64" s="82">
        <f t="shared" si="14"/>
        <v>0</v>
      </c>
      <c r="AG64" s="82">
        <f t="shared" si="14"/>
        <v>0</v>
      </c>
      <c r="AH64" s="82">
        <f t="shared" si="14"/>
        <v>0</v>
      </c>
      <c r="AI64" s="82">
        <f t="shared" si="14"/>
        <v>0</v>
      </c>
      <c r="AJ64" s="82">
        <f t="shared" si="14"/>
        <v>0</v>
      </c>
      <c r="AK64" s="82">
        <f t="shared" si="14"/>
        <v>0</v>
      </c>
      <c r="AL64" s="82">
        <f t="shared" si="14"/>
        <v>0</v>
      </c>
      <c r="AM64" s="82">
        <f t="shared" si="14"/>
        <v>0</v>
      </c>
      <c r="AN64" s="82">
        <f t="shared" si="14"/>
        <v>0</v>
      </c>
      <c r="AO64" s="82">
        <f t="shared" si="14"/>
        <v>0</v>
      </c>
      <c r="AP64" s="82">
        <f t="shared" si="14"/>
        <v>0</v>
      </c>
      <c r="AQ64" s="82">
        <f t="shared" si="14"/>
        <v>0</v>
      </c>
      <c r="AR64" s="82">
        <f t="shared" si="14"/>
        <v>0</v>
      </c>
      <c r="AS64" s="82">
        <f t="shared" si="14"/>
        <v>0</v>
      </c>
      <c r="AT64" s="82">
        <f t="shared" si="14"/>
        <v>0</v>
      </c>
      <c r="AU64" s="82">
        <f t="shared" si="14"/>
        <v>0</v>
      </c>
      <c r="AV64" s="82">
        <f t="shared" si="14"/>
        <v>0</v>
      </c>
      <c r="AW64" s="82">
        <f t="shared" si="14"/>
        <v>0</v>
      </c>
      <c r="AX64" s="82">
        <f t="shared" si="14"/>
        <v>0</v>
      </c>
      <c r="AY64" s="82">
        <f t="shared" si="14"/>
        <v>0</v>
      </c>
      <c r="AZ64" s="82">
        <f t="shared" si="14"/>
        <v>0</v>
      </c>
      <c r="BA64" s="82">
        <f t="shared" si="14"/>
        <v>0</v>
      </c>
      <c r="BB64" s="82">
        <f t="shared" si="14"/>
        <v>0</v>
      </c>
      <c r="BC64" s="82">
        <f t="shared" si="14"/>
        <v>0</v>
      </c>
      <c r="BD64" s="82">
        <f t="shared" si="14"/>
        <v>0</v>
      </c>
      <c r="BE64" s="82">
        <f t="shared" si="14"/>
        <v>0</v>
      </c>
      <c r="BF64" s="82">
        <f t="shared" si="14"/>
        <v>0</v>
      </c>
      <c r="BG64" s="82">
        <f t="shared" si="14"/>
        <v>0</v>
      </c>
      <c r="BH64" s="82">
        <f t="shared" si="14"/>
        <v>0</v>
      </c>
      <c r="BI64" s="82">
        <f t="shared" si="14"/>
        <v>0</v>
      </c>
      <c r="BJ64" s="82">
        <f t="shared" si="14"/>
        <v>0</v>
      </c>
      <c r="BK64" s="82">
        <f t="shared" si="14"/>
        <v>0</v>
      </c>
      <c r="BL64" s="82">
        <f t="shared" si="14"/>
        <v>0</v>
      </c>
      <c r="BM64" s="82">
        <f t="shared" si="14"/>
        <v>0</v>
      </c>
      <c r="BN64" s="82">
        <f t="shared" si="14"/>
        <v>0</v>
      </c>
      <c r="BO64" s="82">
        <f t="shared" si="14"/>
        <v>0</v>
      </c>
      <c r="BP64" s="82">
        <f aca="true" t="shared" si="15" ref="BP64:CZ64">SUM(BP59:BP63)</f>
        <v>0</v>
      </c>
      <c r="BQ64" s="82">
        <f t="shared" si="15"/>
        <v>0</v>
      </c>
      <c r="BR64" s="82">
        <f t="shared" si="15"/>
        <v>0</v>
      </c>
      <c r="BS64" s="82">
        <f t="shared" si="15"/>
        <v>0</v>
      </c>
      <c r="BT64" s="82">
        <f t="shared" si="15"/>
        <v>0</v>
      </c>
      <c r="BU64" s="82">
        <f t="shared" si="15"/>
        <v>0</v>
      </c>
      <c r="BV64" s="82">
        <f t="shared" si="15"/>
        <v>0</v>
      </c>
      <c r="BW64" s="82">
        <f t="shared" si="15"/>
        <v>0</v>
      </c>
      <c r="BX64" s="82">
        <f t="shared" si="15"/>
        <v>0</v>
      </c>
      <c r="BY64" s="82">
        <f t="shared" si="15"/>
        <v>0</v>
      </c>
      <c r="BZ64" s="82">
        <f t="shared" si="15"/>
        <v>0</v>
      </c>
      <c r="CA64" s="82">
        <f t="shared" si="15"/>
        <v>0</v>
      </c>
      <c r="CB64" s="82">
        <f t="shared" si="15"/>
        <v>0</v>
      </c>
      <c r="CC64" s="82">
        <f t="shared" si="15"/>
        <v>0</v>
      </c>
      <c r="CD64" s="82">
        <f t="shared" si="15"/>
        <v>0</v>
      </c>
      <c r="CE64" s="82">
        <f t="shared" si="15"/>
        <v>0</v>
      </c>
      <c r="CF64" s="82">
        <f t="shared" si="15"/>
        <v>0</v>
      </c>
      <c r="CG64" s="82">
        <f t="shared" si="15"/>
        <v>0</v>
      </c>
      <c r="CH64" s="82">
        <f t="shared" si="15"/>
        <v>0</v>
      </c>
      <c r="CI64" s="82">
        <f t="shared" si="15"/>
        <v>0</v>
      </c>
      <c r="CJ64" s="82">
        <f t="shared" si="15"/>
        <v>0</v>
      </c>
      <c r="CK64" s="82">
        <f t="shared" si="15"/>
        <v>0</v>
      </c>
      <c r="CL64" s="82">
        <f t="shared" si="15"/>
        <v>0</v>
      </c>
      <c r="CM64" s="82">
        <f t="shared" si="15"/>
        <v>0</v>
      </c>
      <c r="CN64" s="82">
        <f t="shared" si="15"/>
        <v>0</v>
      </c>
      <c r="CO64" s="82">
        <f t="shared" si="15"/>
        <v>0</v>
      </c>
      <c r="CP64" s="82">
        <f t="shared" si="15"/>
        <v>0</v>
      </c>
      <c r="CQ64" s="82">
        <f t="shared" si="15"/>
        <v>0</v>
      </c>
      <c r="CR64" s="82">
        <f t="shared" si="15"/>
        <v>0</v>
      </c>
      <c r="CS64" s="82">
        <f t="shared" si="15"/>
        <v>0</v>
      </c>
      <c r="CT64" s="82">
        <f t="shared" si="15"/>
        <v>0</v>
      </c>
      <c r="CU64" s="82">
        <f t="shared" si="15"/>
        <v>0</v>
      </c>
      <c r="CV64" s="82">
        <f t="shared" si="15"/>
        <v>0</v>
      </c>
      <c r="CW64" s="82">
        <f t="shared" si="15"/>
        <v>0</v>
      </c>
      <c r="CX64" s="82">
        <f t="shared" si="15"/>
        <v>0</v>
      </c>
      <c r="CY64" s="82">
        <f t="shared" si="15"/>
        <v>0</v>
      </c>
      <c r="CZ64" s="82">
        <f t="shared" si="15"/>
        <v>0</v>
      </c>
    </row>
    <row r="65" spans="1:104" s="118" customFormat="1" ht="15" customHeight="1" thickBot="1">
      <c r="A65" s="460" t="s">
        <v>9</v>
      </c>
      <c r="B65" s="461"/>
      <c r="C65" s="462">
        <f>SUM(C58,C64)</f>
        <v>0</v>
      </c>
      <c r="D65" s="462">
        <f aca="true" t="shared" si="16" ref="D65:BO65">SUM(D58,D64)</f>
        <v>0</v>
      </c>
      <c r="E65" s="462">
        <f t="shared" si="16"/>
        <v>0</v>
      </c>
      <c r="F65" s="462">
        <f t="shared" si="16"/>
        <v>0</v>
      </c>
      <c r="G65" s="462">
        <f t="shared" si="16"/>
        <v>0</v>
      </c>
      <c r="H65" s="462">
        <f t="shared" si="16"/>
        <v>0</v>
      </c>
      <c r="I65" s="462">
        <f t="shared" si="16"/>
        <v>0</v>
      </c>
      <c r="J65" s="462">
        <f t="shared" si="16"/>
        <v>0</v>
      </c>
      <c r="K65" s="462">
        <f t="shared" si="16"/>
        <v>0</v>
      </c>
      <c r="L65" s="462">
        <f t="shared" si="16"/>
        <v>0</v>
      </c>
      <c r="M65" s="462">
        <f t="shared" si="16"/>
        <v>0</v>
      </c>
      <c r="N65" s="462">
        <f t="shared" si="16"/>
        <v>0</v>
      </c>
      <c r="O65" s="462">
        <f t="shared" si="16"/>
        <v>0</v>
      </c>
      <c r="P65" s="462">
        <f t="shared" si="16"/>
        <v>0</v>
      </c>
      <c r="Q65" s="462">
        <f t="shared" si="16"/>
        <v>0</v>
      </c>
      <c r="R65" s="462">
        <f t="shared" si="16"/>
        <v>0</v>
      </c>
      <c r="S65" s="462">
        <f t="shared" si="16"/>
        <v>0</v>
      </c>
      <c r="T65" s="462">
        <f t="shared" si="16"/>
        <v>0</v>
      </c>
      <c r="U65" s="462">
        <f t="shared" si="16"/>
        <v>0</v>
      </c>
      <c r="V65" s="462">
        <f t="shared" si="16"/>
        <v>0</v>
      </c>
      <c r="W65" s="462">
        <f t="shared" si="16"/>
        <v>0</v>
      </c>
      <c r="X65" s="462">
        <f t="shared" si="16"/>
        <v>0</v>
      </c>
      <c r="Y65" s="462">
        <f t="shared" si="16"/>
        <v>0</v>
      </c>
      <c r="Z65" s="462">
        <f t="shared" si="16"/>
        <v>0</v>
      </c>
      <c r="AA65" s="462">
        <f t="shared" si="16"/>
        <v>0</v>
      </c>
      <c r="AB65" s="462">
        <f t="shared" si="16"/>
        <v>0</v>
      </c>
      <c r="AC65" s="462">
        <f t="shared" si="16"/>
        <v>0</v>
      </c>
      <c r="AD65" s="462">
        <f t="shared" si="16"/>
        <v>0</v>
      </c>
      <c r="AE65" s="462">
        <f t="shared" si="16"/>
        <v>0</v>
      </c>
      <c r="AF65" s="462">
        <f t="shared" si="16"/>
        <v>0</v>
      </c>
      <c r="AG65" s="462">
        <f t="shared" si="16"/>
        <v>0</v>
      </c>
      <c r="AH65" s="462">
        <f t="shared" si="16"/>
        <v>0</v>
      </c>
      <c r="AI65" s="462">
        <f t="shared" si="16"/>
        <v>0</v>
      </c>
      <c r="AJ65" s="462">
        <f t="shared" si="16"/>
        <v>0</v>
      </c>
      <c r="AK65" s="462">
        <f t="shared" si="16"/>
        <v>0</v>
      </c>
      <c r="AL65" s="462">
        <f t="shared" si="16"/>
        <v>0</v>
      </c>
      <c r="AM65" s="462">
        <f t="shared" si="16"/>
        <v>0</v>
      </c>
      <c r="AN65" s="462">
        <f t="shared" si="16"/>
        <v>0</v>
      </c>
      <c r="AO65" s="462">
        <f t="shared" si="16"/>
        <v>0</v>
      </c>
      <c r="AP65" s="462">
        <f t="shared" si="16"/>
        <v>0</v>
      </c>
      <c r="AQ65" s="462">
        <f t="shared" si="16"/>
        <v>0</v>
      </c>
      <c r="AR65" s="462">
        <f t="shared" si="16"/>
        <v>0</v>
      </c>
      <c r="AS65" s="462">
        <f t="shared" si="16"/>
        <v>0</v>
      </c>
      <c r="AT65" s="462">
        <f t="shared" si="16"/>
        <v>0</v>
      </c>
      <c r="AU65" s="462">
        <f t="shared" si="16"/>
        <v>0</v>
      </c>
      <c r="AV65" s="462">
        <f t="shared" si="16"/>
        <v>0</v>
      </c>
      <c r="AW65" s="462">
        <f t="shared" si="16"/>
        <v>0</v>
      </c>
      <c r="AX65" s="462">
        <f t="shared" si="16"/>
        <v>0</v>
      </c>
      <c r="AY65" s="462">
        <f t="shared" si="16"/>
        <v>0</v>
      </c>
      <c r="AZ65" s="462">
        <f t="shared" si="16"/>
        <v>0</v>
      </c>
      <c r="BA65" s="462">
        <f t="shared" si="16"/>
        <v>0</v>
      </c>
      <c r="BB65" s="462">
        <f t="shared" si="16"/>
        <v>0</v>
      </c>
      <c r="BC65" s="462">
        <f t="shared" si="16"/>
        <v>0</v>
      </c>
      <c r="BD65" s="462">
        <f t="shared" si="16"/>
        <v>0</v>
      </c>
      <c r="BE65" s="462">
        <f t="shared" si="16"/>
        <v>0</v>
      </c>
      <c r="BF65" s="462">
        <f t="shared" si="16"/>
        <v>0</v>
      </c>
      <c r="BG65" s="462">
        <f t="shared" si="16"/>
        <v>0</v>
      </c>
      <c r="BH65" s="462">
        <f t="shared" si="16"/>
        <v>0</v>
      </c>
      <c r="BI65" s="462">
        <f t="shared" si="16"/>
        <v>0</v>
      </c>
      <c r="BJ65" s="462">
        <f t="shared" si="16"/>
        <v>0</v>
      </c>
      <c r="BK65" s="462">
        <f t="shared" si="16"/>
        <v>0</v>
      </c>
      <c r="BL65" s="462">
        <f t="shared" si="16"/>
        <v>0</v>
      </c>
      <c r="BM65" s="462">
        <f t="shared" si="16"/>
        <v>0</v>
      </c>
      <c r="BN65" s="462">
        <f t="shared" si="16"/>
        <v>0</v>
      </c>
      <c r="BO65" s="462">
        <f t="shared" si="16"/>
        <v>0</v>
      </c>
      <c r="BP65" s="462">
        <f aca="true" t="shared" si="17" ref="BP65:CZ65">SUM(BP58,BP64)</f>
        <v>0</v>
      </c>
      <c r="BQ65" s="462">
        <f t="shared" si="17"/>
        <v>0</v>
      </c>
      <c r="BR65" s="462">
        <f t="shared" si="17"/>
        <v>0</v>
      </c>
      <c r="BS65" s="462">
        <f t="shared" si="17"/>
        <v>0</v>
      </c>
      <c r="BT65" s="462">
        <f t="shared" si="17"/>
        <v>0</v>
      </c>
      <c r="BU65" s="462">
        <f t="shared" si="17"/>
        <v>0</v>
      </c>
      <c r="BV65" s="462">
        <f t="shared" si="17"/>
        <v>0</v>
      </c>
      <c r="BW65" s="462">
        <f t="shared" si="17"/>
        <v>0</v>
      </c>
      <c r="BX65" s="462">
        <f t="shared" si="17"/>
        <v>0</v>
      </c>
      <c r="BY65" s="462">
        <f t="shared" si="17"/>
        <v>0</v>
      </c>
      <c r="BZ65" s="462">
        <f t="shared" si="17"/>
        <v>0</v>
      </c>
      <c r="CA65" s="462">
        <f t="shared" si="17"/>
        <v>0</v>
      </c>
      <c r="CB65" s="462">
        <f t="shared" si="17"/>
        <v>0</v>
      </c>
      <c r="CC65" s="462">
        <f t="shared" si="17"/>
        <v>0</v>
      </c>
      <c r="CD65" s="462">
        <f t="shared" si="17"/>
        <v>0</v>
      </c>
      <c r="CE65" s="462">
        <f t="shared" si="17"/>
        <v>0</v>
      </c>
      <c r="CF65" s="462">
        <f t="shared" si="17"/>
        <v>0</v>
      </c>
      <c r="CG65" s="462">
        <f t="shared" si="17"/>
        <v>0</v>
      </c>
      <c r="CH65" s="462">
        <f t="shared" si="17"/>
        <v>0</v>
      </c>
      <c r="CI65" s="462">
        <f t="shared" si="17"/>
        <v>0</v>
      </c>
      <c r="CJ65" s="462">
        <f t="shared" si="17"/>
        <v>0</v>
      </c>
      <c r="CK65" s="462">
        <f t="shared" si="17"/>
        <v>0</v>
      </c>
      <c r="CL65" s="462">
        <f t="shared" si="17"/>
        <v>0</v>
      </c>
      <c r="CM65" s="462">
        <f t="shared" si="17"/>
        <v>0</v>
      </c>
      <c r="CN65" s="462">
        <f t="shared" si="17"/>
        <v>0</v>
      </c>
      <c r="CO65" s="462">
        <f t="shared" si="17"/>
        <v>0</v>
      </c>
      <c r="CP65" s="462">
        <f t="shared" si="17"/>
        <v>0</v>
      </c>
      <c r="CQ65" s="462">
        <f t="shared" si="17"/>
        <v>0</v>
      </c>
      <c r="CR65" s="462">
        <f t="shared" si="17"/>
        <v>0</v>
      </c>
      <c r="CS65" s="462">
        <f t="shared" si="17"/>
        <v>0</v>
      </c>
      <c r="CT65" s="462">
        <f t="shared" si="17"/>
        <v>0</v>
      </c>
      <c r="CU65" s="462">
        <f t="shared" si="17"/>
        <v>0</v>
      </c>
      <c r="CV65" s="462">
        <f t="shared" si="17"/>
        <v>0</v>
      </c>
      <c r="CW65" s="462">
        <f t="shared" si="17"/>
        <v>0</v>
      </c>
      <c r="CX65" s="462">
        <f t="shared" si="17"/>
        <v>0</v>
      </c>
      <c r="CY65" s="462">
        <f t="shared" si="17"/>
        <v>0</v>
      </c>
      <c r="CZ65" s="462">
        <f t="shared" si="17"/>
        <v>0</v>
      </c>
    </row>
    <row r="66" spans="1:104" ht="15" customHeight="1">
      <c r="A66" s="271"/>
      <c r="B66" s="272"/>
      <c r="C66" s="27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row>
    <row r="67" spans="1:104" ht="15" customHeight="1">
      <c r="A67" s="274" t="s">
        <v>24</v>
      </c>
      <c r="B67" s="272"/>
      <c r="C67" s="27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row>
    <row r="68" spans="1:104" ht="15" customHeight="1" thickBot="1">
      <c r="A68" s="271"/>
      <c r="B68" s="272"/>
      <c r="C68" s="27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row>
    <row r="69" spans="1:104" ht="15" customHeight="1">
      <c r="A69" s="429" t="s">
        <v>154</v>
      </c>
      <c r="B69" s="430"/>
      <c r="C69" s="431">
        <f>SUM(D69:CZ69)</f>
        <v>0</v>
      </c>
      <c r="D69" s="432">
        <f aca="true" t="shared" si="18" ref="D69:AI69">D50</f>
        <v>0</v>
      </c>
      <c r="E69" s="432">
        <f t="shared" si="18"/>
        <v>0</v>
      </c>
      <c r="F69" s="432">
        <f t="shared" si="18"/>
        <v>0</v>
      </c>
      <c r="G69" s="432">
        <f t="shared" si="18"/>
        <v>0</v>
      </c>
      <c r="H69" s="432">
        <f t="shared" si="18"/>
        <v>0</v>
      </c>
      <c r="I69" s="432">
        <f t="shared" si="18"/>
        <v>0</v>
      </c>
      <c r="J69" s="432">
        <f t="shared" si="18"/>
        <v>0</v>
      </c>
      <c r="K69" s="432">
        <f t="shared" si="18"/>
        <v>0</v>
      </c>
      <c r="L69" s="432">
        <f t="shared" si="18"/>
        <v>0</v>
      </c>
      <c r="M69" s="432">
        <f t="shared" si="18"/>
        <v>0</v>
      </c>
      <c r="N69" s="432">
        <f t="shared" si="18"/>
        <v>0</v>
      </c>
      <c r="O69" s="432">
        <f t="shared" si="18"/>
        <v>0</v>
      </c>
      <c r="P69" s="432">
        <f t="shared" si="18"/>
        <v>0</v>
      </c>
      <c r="Q69" s="432">
        <f t="shared" si="18"/>
        <v>0</v>
      </c>
      <c r="R69" s="432">
        <f t="shared" si="18"/>
        <v>0</v>
      </c>
      <c r="S69" s="432">
        <f t="shared" si="18"/>
        <v>0</v>
      </c>
      <c r="T69" s="432">
        <f t="shared" si="18"/>
        <v>0</v>
      </c>
      <c r="U69" s="432">
        <f t="shared" si="18"/>
        <v>0</v>
      </c>
      <c r="V69" s="432">
        <f t="shared" si="18"/>
        <v>0</v>
      </c>
      <c r="W69" s="432">
        <f t="shared" si="18"/>
        <v>0</v>
      </c>
      <c r="X69" s="432">
        <f t="shared" si="18"/>
        <v>0</v>
      </c>
      <c r="Y69" s="432">
        <f t="shared" si="18"/>
        <v>0</v>
      </c>
      <c r="Z69" s="432">
        <f t="shared" si="18"/>
        <v>0</v>
      </c>
      <c r="AA69" s="432">
        <f t="shared" si="18"/>
        <v>0</v>
      </c>
      <c r="AB69" s="432">
        <f t="shared" si="18"/>
        <v>0</v>
      </c>
      <c r="AC69" s="432">
        <f t="shared" si="18"/>
        <v>0</v>
      </c>
      <c r="AD69" s="432">
        <f t="shared" si="18"/>
        <v>0</v>
      </c>
      <c r="AE69" s="432">
        <f t="shared" si="18"/>
        <v>0</v>
      </c>
      <c r="AF69" s="432">
        <f t="shared" si="18"/>
        <v>0</v>
      </c>
      <c r="AG69" s="432">
        <f t="shared" si="18"/>
        <v>0</v>
      </c>
      <c r="AH69" s="432">
        <f t="shared" si="18"/>
        <v>0</v>
      </c>
      <c r="AI69" s="432">
        <f t="shared" si="18"/>
        <v>0</v>
      </c>
      <c r="AJ69" s="432">
        <f aca="true" t="shared" si="19" ref="AJ69:BO69">AJ50</f>
        <v>0</v>
      </c>
      <c r="AK69" s="432">
        <f t="shared" si="19"/>
        <v>0</v>
      </c>
      <c r="AL69" s="432">
        <f t="shared" si="19"/>
        <v>0</v>
      </c>
      <c r="AM69" s="432">
        <f t="shared" si="19"/>
        <v>0</v>
      </c>
      <c r="AN69" s="432">
        <f t="shared" si="19"/>
        <v>0</v>
      </c>
      <c r="AO69" s="432">
        <f t="shared" si="19"/>
        <v>0</v>
      </c>
      <c r="AP69" s="432">
        <f t="shared" si="19"/>
        <v>0</v>
      </c>
      <c r="AQ69" s="432">
        <f t="shared" si="19"/>
        <v>0</v>
      </c>
      <c r="AR69" s="432">
        <f t="shared" si="19"/>
        <v>0</v>
      </c>
      <c r="AS69" s="432">
        <f t="shared" si="19"/>
        <v>0</v>
      </c>
      <c r="AT69" s="432">
        <f t="shared" si="19"/>
        <v>0</v>
      </c>
      <c r="AU69" s="432">
        <f t="shared" si="19"/>
        <v>0</v>
      </c>
      <c r="AV69" s="432">
        <f t="shared" si="19"/>
        <v>0</v>
      </c>
      <c r="AW69" s="432">
        <f t="shared" si="19"/>
        <v>0</v>
      </c>
      <c r="AX69" s="432">
        <f t="shared" si="19"/>
        <v>0</v>
      </c>
      <c r="AY69" s="432">
        <f t="shared" si="19"/>
        <v>0</v>
      </c>
      <c r="AZ69" s="432">
        <f t="shared" si="19"/>
        <v>0</v>
      </c>
      <c r="BA69" s="432">
        <f t="shared" si="19"/>
        <v>0</v>
      </c>
      <c r="BB69" s="432">
        <f t="shared" si="19"/>
        <v>0</v>
      </c>
      <c r="BC69" s="432">
        <f t="shared" si="19"/>
        <v>0</v>
      </c>
      <c r="BD69" s="432">
        <f t="shared" si="19"/>
        <v>0</v>
      </c>
      <c r="BE69" s="432">
        <f t="shared" si="19"/>
        <v>0</v>
      </c>
      <c r="BF69" s="432">
        <f t="shared" si="19"/>
        <v>0</v>
      </c>
      <c r="BG69" s="432">
        <f t="shared" si="19"/>
        <v>0</v>
      </c>
      <c r="BH69" s="432">
        <f t="shared" si="19"/>
        <v>0</v>
      </c>
      <c r="BI69" s="432">
        <f t="shared" si="19"/>
        <v>0</v>
      </c>
      <c r="BJ69" s="432">
        <f t="shared" si="19"/>
        <v>0</v>
      </c>
      <c r="BK69" s="432">
        <f t="shared" si="19"/>
        <v>0</v>
      </c>
      <c r="BL69" s="432">
        <f t="shared" si="19"/>
        <v>0</v>
      </c>
      <c r="BM69" s="432">
        <f t="shared" si="19"/>
        <v>0</v>
      </c>
      <c r="BN69" s="432">
        <f t="shared" si="19"/>
        <v>0</v>
      </c>
      <c r="BO69" s="432">
        <f t="shared" si="19"/>
        <v>0</v>
      </c>
      <c r="BP69" s="432">
        <f aca="true" t="shared" si="20" ref="BP69:CZ69">BP50</f>
        <v>0</v>
      </c>
      <c r="BQ69" s="432">
        <f t="shared" si="20"/>
        <v>0</v>
      </c>
      <c r="BR69" s="432">
        <f t="shared" si="20"/>
        <v>0</v>
      </c>
      <c r="BS69" s="432">
        <f t="shared" si="20"/>
        <v>0</v>
      </c>
      <c r="BT69" s="432">
        <f t="shared" si="20"/>
        <v>0</v>
      </c>
      <c r="BU69" s="432">
        <f t="shared" si="20"/>
        <v>0</v>
      </c>
      <c r="BV69" s="432">
        <f t="shared" si="20"/>
        <v>0</v>
      </c>
      <c r="BW69" s="432">
        <f t="shared" si="20"/>
        <v>0</v>
      </c>
      <c r="BX69" s="432">
        <f t="shared" si="20"/>
        <v>0</v>
      </c>
      <c r="BY69" s="432">
        <f t="shared" si="20"/>
        <v>0</v>
      </c>
      <c r="BZ69" s="432">
        <f t="shared" si="20"/>
        <v>0</v>
      </c>
      <c r="CA69" s="432">
        <f t="shared" si="20"/>
        <v>0</v>
      </c>
      <c r="CB69" s="432">
        <f t="shared" si="20"/>
        <v>0</v>
      </c>
      <c r="CC69" s="432">
        <f t="shared" si="20"/>
        <v>0</v>
      </c>
      <c r="CD69" s="432">
        <f t="shared" si="20"/>
        <v>0</v>
      </c>
      <c r="CE69" s="432">
        <f t="shared" si="20"/>
        <v>0</v>
      </c>
      <c r="CF69" s="432">
        <f t="shared" si="20"/>
        <v>0</v>
      </c>
      <c r="CG69" s="432">
        <f t="shared" si="20"/>
        <v>0</v>
      </c>
      <c r="CH69" s="432">
        <f t="shared" si="20"/>
        <v>0</v>
      </c>
      <c r="CI69" s="432">
        <f t="shared" si="20"/>
        <v>0</v>
      </c>
      <c r="CJ69" s="432">
        <f t="shared" si="20"/>
        <v>0</v>
      </c>
      <c r="CK69" s="432">
        <f t="shared" si="20"/>
        <v>0</v>
      </c>
      <c r="CL69" s="432">
        <f t="shared" si="20"/>
        <v>0</v>
      </c>
      <c r="CM69" s="432">
        <f t="shared" si="20"/>
        <v>0</v>
      </c>
      <c r="CN69" s="432">
        <f t="shared" si="20"/>
        <v>0</v>
      </c>
      <c r="CO69" s="432">
        <f t="shared" si="20"/>
        <v>0</v>
      </c>
      <c r="CP69" s="432">
        <f t="shared" si="20"/>
        <v>0</v>
      </c>
      <c r="CQ69" s="432">
        <f t="shared" si="20"/>
        <v>0</v>
      </c>
      <c r="CR69" s="432">
        <f t="shared" si="20"/>
        <v>0</v>
      </c>
      <c r="CS69" s="432">
        <f t="shared" si="20"/>
        <v>0</v>
      </c>
      <c r="CT69" s="432">
        <f t="shared" si="20"/>
        <v>0</v>
      </c>
      <c r="CU69" s="432">
        <f t="shared" si="20"/>
        <v>0</v>
      </c>
      <c r="CV69" s="432">
        <f t="shared" si="20"/>
        <v>0</v>
      </c>
      <c r="CW69" s="432">
        <f t="shared" si="20"/>
        <v>0</v>
      </c>
      <c r="CX69" s="432">
        <f t="shared" si="20"/>
        <v>0</v>
      </c>
      <c r="CY69" s="432">
        <f t="shared" si="20"/>
        <v>0</v>
      </c>
      <c r="CZ69" s="432">
        <f t="shared" si="20"/>
        <v>0</v>
      </c>
    </row>
    <row r="70" spans="1:104" ht="15" customHeight="1" thickBot="1">
      <c r="A70" s="433" t="s">
        <v>155</v>
      </c>
      <c r="B70" s="434"/>
      <c r="C70" s="435">
        <f>SUM(D70:CZ70)</f>
        <v>0</v>
      </c>
      <c r="D70" s="436">
        <f aca="true" t="shared" si="21" ref="D70:AI70">D50-D40</f>
        <v>0</v>
      </c>
      <c r="E70" s="436">
        <f t="shared" si="21"/>
        <v>0</v>
      </c>
      <c r="F70" s="436">
        <f t="shared" si="21"/>
        <v>0</v>
      </c>
      <c r="G70" s="436">
        <f t="shared" si="21"/>
        <v>0</v>
      </c>
      <c r="H70" s="436">
        <f t="shared" si="21"/>
        <v>0</v>
      </c>
      <c r="I70" s="436">
        <f t="shared" si="21"/>
        <v>0</v>
      </c>
      <c r="J70" s="436">
        <f t="shared" si="21"/>
        <v>0</v>
      </c>
      <c r="K70" s="436">
        <f t="shared" si="21"/>
        <v>0</v>
      </c>
      <c r="L70" s="436">
        <f t="shared" si="21"/>
        <v>0</v>
      </c>
      <c r="M70" s="436">
        <f t="shared" si="21"/>
        <v>0</v>
      </c>
      <c r="N70" s="436">
        <f t="shared" si="21"/>
        <v>0</v>
      </c>
      <c r="O70" s="436">
        <f t="shared" si="21"/>
        <v>0</v>
      </c>
      <c r="P70" s="436">
        <f t="shared" si="21"/>
        <v>0</v>
      </c>
      <c r="Q70" s="436">
        <f t="shared" si="21"/>
        <v>0</v>
      </c>
      <c r="R70" s="436">
        <f t="shared" si="21"/>
        <v>0</v>
      </c>
      <c r="S70" s="436">
        <f t="shared" si="21"/>
        <v>0</v>
      </c>
      <c r="T70" s="436">
        <f t="shared" si="21"/>
        <v>0</v>
      </c>
      <c r="U70" s="436">
        <f t="shared" si="21"/>
        <v>0</v>
      </c>
      <c r="V70" s="436">
        <f t="shared" si="21"/>
        <v>0</v>
      </c>
      <c r="W70" s="436">
        <f t="shared" si="21"/>
        <v>0</v>
      </c>
      <c r="X70" s="436">
        <f t="shared" si="21"/>
        <v>0</v>
      </c>
      <c r="Y70" s="436">
        <f t="shared" si="21"/>
        <v>0</v>
      </c>
      <c r="Z70" s="436">
        <f t="shared" si="21"/>
        <v>0</v>
      </c>
      <c r="AA70" s="436">
        <f t="shared" si="21"/>
        <v>0</v>
      </c>
      <c r="AB70" s="436">
        <f t="shared" si="21"/>
        <v>0</v>
      </c>
      <c r="AC70" s="436">
        <f t="shared" si="21"/>
        <v>0</v>
      </c>
      <c r="AD70" s="436">
        <f t="shared" si="21"/>
        <v>0</v>
      </c>
      <c r="AE70" s="436">
        <f t="shared" si="21"/>
        <v>0</v>
      </c>
      <c r="AF70" s="436">
        <f t="shared" si="21"/>
        <v>0</v>
      </c>
      <c r="AG70" s="436">
        <f t="shared" si="21"/>
        <v>0</v>
      </c>
      <c r="AH70" s="436">
        <f t="shared" si="21"/>
        <v>0</v>
      </c>
      <c r="AI70" s="436">
        <f t="shared" si="21"/>
        <v>0</v>
      </c>
      <c r="AJ70" s="436">
        <f aca="true" t="shared" si="22" ref="AJ70:BO70">AJ50-AJ40</f>
        <v>0</v>
      </c>
      <c r="AK70" s="436">
        <f t="shared" si="22"/>
        <v>0</v>
      </c>
      <c r="AL70" s="436">
        <f t="shared" si="22"/>
        <v>0</v>
      </c>
      <c r="AM70" s="436">
        <f t="shared" si="22"/>
        <v>0</v>
      </c>
      <c r="AN70" s="436">
        <f t="shared" si="22"/>
        <v>0</v>
      </c>
      <c r="AO70" s="436">
        <f t="shared" si="22"/>
        <v>0</v>
      </c>
      <c r="AP70" s="436">
        <f t="shared" si="22"/>
        <v>0</v>
      </c>
      <c r="AQ70" s="436">
        <f t="shared" si="22"/>
        <v>0</v>
      </c>
      <c r="AR70" s="436">
        <f t="shared" si="22"/>
        <v>0</v>
      </c>
      <c r="AS70" s="436">
        <f t="shared" si="22"/>
        <v>0</v>
      </c>
      <c r="AT70" s="436">
        <f t="shared" si="22"/>
        <v>0</v>
      </c>
      <c r="AU70" s="436">
        <f t="shared" si="22"/>
        <v>0</v>
      </c>
      <c r="AV70" s="436">
        <f t="shared" si="22"/>
        <v>0</v>
      </c>
      <c r="AW70" s="436">
        <f t="shared" si="22"/>
        <v>0</v>
      </c>
      <c r="AX70" s="436">
        <f t="shared" si="22"/>
        <v>0</v>
      </c>
      <c r="AY70" s="436">
        <f t="shared" si="22"/>
        <v>0</v>
      </c>
      <c r="AZ70" s="436">
        <f t="shared" si="22"/>
        <v>0</v>
      </c>
      <c r="BA70" s="436">
        <f t="shared" si="22"/>
        <v>0</v>
      </c>
      <c r="BB70" s="436">
        <f t="shared" si="22"/>
        <v>0</v>
      </c>
      <c r="BC70" s="436">
        <f t="shared" si="22"/>
        <v>0</v>
      </c>
      <c r="BD70" s="436">
        <f t="shared" si="22"/>
        <v>0</v>
      </c>
      <c r="BE70" s="436">
        <f t="shared" si="22"/>
        <v>0</v>
      </c>
      <c r="BF70" s="436">
        <f t="shared" si="22"/>
        <v>0</v>
      </c>
      <c r="BG70" s="436">
        <f t="shared" si="22"/>
        <v>0</v>
      </c>
      <c r="BH70" s="436">
        <f t="shared" si="22"/>
        <v>0</v>
      </c>
      <c r="BI70" s="436">
        <f t="shared" si="22"/>
        <v>0</v>
      </c>
      <c r="BJ70" s="436">
        <f t="shared" si="22"/>
        <v>0</v>
      </c>
      <c r="BK70" s="436">
        <f t="shared" si="22"/>
        <v>0</v>
      </c>
      <c r="BL70" s="436">
        <f t="shared" si="22"/>
        <v>0</v>
      </c>
      <c r="BM70" s="436">
        <f t="shared" si="22"/>
        <v>0</v>
      </c>
      <c r="BN70" s="436">
        <f t="shared" si="22"/>
        <v>0</v>
      </c>
      <c r="BO70" s="436">
        <f t="shared" si="22"/>
        <v>0</v>
      </c>
      <c r="BP70" s="436">
        <f aca="true" t="shared" si="23" ref="BP70:CZ70">BP50-BP40</f>
        <v>0</v>
      </c>
      <c r="BQ70" s="436">
        <f t="shared" si="23"/>
        <v>0</v>
      </c>
      <c r="BR70" s="436">
        <f t="shared" si="23"/>
        <v>0</v>
      </c>
      <c r="BS70" s="436">
        <f t="shared" si="23"/>
        <v>0</v>
      </c>
      <c r="BT70" s="436">
        <f t="shared" si="23"/>
        <v>0</v>
      </c>
      <c r="BU70" s="436">
        <f t="shared" si="23"/>
        <v>0</v>
      </c>
      <c r="BV70" s="436">
        <f t="shared" si="23"/>
        <v>0</v>
      </c>
      <c r="BW70" s="436">
        <f t="shared" si="23"/>
        <v>0</v>
      </c>
      <c r="BX70" s="436">
        <f t="shared" si="23"/>
        <v>0</v>
      </c>
      <c r="BY70" s="436">
        <f t="shared" si="23"/>
        <v>0</v>
      </c>
      <c r="BZ70" s="436">
        <f t="shared" si="23"/>
        <v>0</v>
      </c>
      <c r="CA70" s="436">
        <f t="shared" si="23"/>
        <v>0</v>
      </c>
      <c r="CB70" s="436">
        <f t="shared" si="23"/>
        <v>0</v>
      </c>
      <c r="CC70" s="436">
        <f t="shared" si="23"/>
        <v>0</v>
      </c>
      <c r="CD70" s="436">
        <f t="shared" si="23"/>
        <v>0</v>
      </c>
      <c r="CE70" s="436">
        <f t="shared" si="23"/>
        <v>0</v>
      </c>
      <c r="CF70" s="436">
        <f t="shared" si="23"/>
        <v>0</v>
      </c>
      <c r="CG70" s="436">
        <f t="shared" si="23"/>
        <v>0</v>
      </c>
      <c r="CH70" s="436">
        <f t="shared" si="23"/>
        <v>0</v>
      </c>
      <c r="CI70" s="436">
        <f t="shared" si="23"/>
        <v>0</v>
      </c>
      <c r="CJ70" s="436">
        <f t="shared" si="23"/>
        <v>0</v>
      </c>
      <c r="CK70" s="436">
        <f t="shared" si="23"/>
        <v>0</v>
      </c>
      <c r="CL70" s="436">
        <f t="shared" si="23"/>
        <v>0</v>
      </c>
      <c r="CM70" s="436">
        <f t="shared" si="23"/>
        <v>0</v>
      </c>
      <c r="CN70" s="436">
        <f t="shared" si="23"/>
        <v>0</v>
      </c>
      <c r="CO70" s="436">
        <f t="shared" si="23"/>
        <v>0</v>
      </c>
      <c r="CP70" s="436">
        <f t="shared" si="23"/>
        <v>0</v>
      </c>
      <c r="CQ70" s="436">
        <f t="shared" si="23"/>
        <v>0</v>
      </c>
      <c r="CR70" s="436">
        <f t="shared" si="23"/>
        <v>0</v>
      </c>
      <c r="CS70" s="436">
        <f t="shared" si="23"/>
        <v>0</v>
      </c>
      <c r="CT70" s="436">
        <f t="shared" si="23"/>
        <v>0</v>
      </c>
      <c r="CU70" s="436">
        <f t="shared" si="23"/>
        <v>0</v>
      </c>
      <c r="CV70" s="436">
        <f t="shared" si="23"/>
        <v>0</v>
      </c>
      <c r="CW70" s="436">
        <f t="shared" si="23"/>
        <v>0</v>
      </c>
      <c r="CX70" s="436">
        <f t="shared" si="23"/>
        <v>0</v>
      </c>
      <c r="CY70" s="436">
        <f t="shared" si="23"/>
        <v>0</v>
      </c>
      <c r="CZ70" s="436">
        <f t="shared" si="23"/>
        <v>0</v>
      </c>
    </row>
    <row r="71" spans="1:104" ht="15" customHeight="1" thickBot="1">
      <c r="A71" s="400"/>
      <c r="B71" s="272"/>
      <c r="C71" s="27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row>
    <row r="72" spans="1:104" ht="15" customHeight="1">
      <c r="A72" s="398" t="s">
        <v>156</v>
      </c>
      <c r="B72" s="275"/>
      <c r="C72" s="18">
        <f>SUM(D72:CZ72)</f>
        <v>0</v>
      </c>
      <c r="D72" s="21">
        <f>D65</f>
        <v>0</v>
      </c>
      <c r="E72" s="21">
        <f aca="true" t="shared" si="24" ref="E72:BP72">E65</f>
        <v>0</v>
      </c>
      <c r="F72" s="21">
        <f t="shared" si="24"/>
        <v>0</v>
      </c>
      <c r="G72" s="21">
        <f t="shared" si="24"/>
        <v>0</v>
      </c>
      <c r="H72" s="21">
        <f t="shared" si="24"/>
        <v>0</v>
      </c>
      <c r="I72" s="21">
        <f t="shared" si="24"/>
        <v>0</v>
      </c>
      <c r="J72" s="21">
        <f t="shared" si="24"/>
        <v>0</v>
      </c>
      <c r="K72" s="21">
        <f t="shared" si="24"/>
        <v>0</v>
      </c>
      <c r="L72" s="21">
        <f t="shared" si="24"/>
        <v>0</v>
      </c>
      <c r="M72" s="21">
        <f t="shared" si="24"/>
        <v>0</v>
      </c>
      <c r="N72" s="21">
        <f t="shared" si="24"/>
        <v>0</v>
      </c>
      <c r="O72" s="21">
        <f t="shared" si="24"/>
        <v>0</v>
      </c>
      <c r="P72" s="21">
        <f t="shared" si="24"/>
        <v>0</v>
      </c>
      <c r="Q72" s="21">
        <f t="shared" si="24"/>
        <v>0</v>
      </c>
      <c r="R72" s="21">
        <f t="shared" si="24"/>
        <v>0</v>
      </c>
      <c r="S72" s="21">
        <f t="shared" si="24"/>
        <v>0</v>
      </c>
      <c r="T72" s="21">
        <f t="shared" si="24"/>
        <v>0</v>
      </c>
      <c r="U72" s="21">
        <f t="shared" si="24"/>
        <v>0</v>
      </c>
      <c r="V72" s="21">
        <f t="shared" si="24"/>
        <v>0</v>
      </c>
      <c r="W72" s="21">
        <f t="shared" si="24"/>
        <v>0</v>
      </c>
      <c r="X72" s="21">
        <f t="shared" si="24"/>
        <v>0</v>
      </c>
      <c r="Y72" s="21">
        <f t="shared" si="24"/>
        <v>0</v>
      </c>
      <c r="Z72" s="21">
        <f t="shared" si="24"/>
        <v>0</v>
      </c>
      <c r="AA72" s="21">
        <f t="shared" si="24"/>
        <v>0</v>
      </c>
      <c r="AB72" s="21">
        <f t="shared" si="24"/>
        <v>0</v>
      </c>
      <c r="AC72" s="21">
        <f t="shared" si="24"/>
        <v>0</v>
      </c>
      <c r="AD72" s="21">
        <f t="shared" si="24"/>
        <v>0</v>
      </c>
      <c r="AE72" s="21">
        <f t="shared" si="24"/>
        <v>0</v>
      </c>
      <c r="AF72" s="21">
        <f t="shared" si="24"/>
        <v>0</v>
      </c>
      <c r="AG72" s="21">
        <f t="shared" si="24"/>
        <v>0</v>
      </c>
      <c r="AH72" s="21">
        <f t="shared" si="24"/>
        <v>0</v>
      </c>
      <c r="AI72" s="21">
        <f t="shared" si="24"/>
        <v>0</v>
      </c>
      <c r="AJ72" s="21">
        <f t="shared" si="24"/>
        <v>0</v>
      </c>
      <c r="AK72" s="21">
        <f t="shared" si="24"/>
        <v>0</v>
      </c>
      <c r="AL72" s="21">
        <f t="shared" si="24"/>
        <v>0</v>
      </c>
      <c r="AM72" s="21">
        <f t="shared" si="24"/>
        <v>0</v>
      </c>
      <c r="AN72" s="21">
        <f t="shared" si="24"/>
        <v>0</v>
      </c>
      <c r="AO72" s="21">
        <f t="shared" si="24"/>
        <v>0</v>
      </c>
      <c r="AP72" s="21">
        <f t="shared" si="24"/>
        <v>0</v>
      </c>
      <c r="AQ72" s="21">
        <f t="shared" si="24"/>
        <v>0</v>
      </c>
      <c r="AR72" s="21">
        <f t="shared" si="24"/>
        <v>0</v>
      </c>
      <c r="AS72" s="21">
        <f t="shared" si="24"/>
        <v>0</v>
      </c>
      <c r="AT72" s="21">
        <f t="shared" si="24"/>
        <v>0</v>
      </c>
      <c r="AU72" s="21">
        <f t="shared" si="24"/>
        <v>0</v>
      </c>
      <c r="AV72" s="21">
        <f t="shared" si="24"/>
        <v>0</v>
      </c>
      <c r="AW72" s="21">
        <f t="shared" si="24"/>
        <v>0</v>
      </c>
      <c r="AX72" s="21">
        <f t="shared" si="24"/>
        <v>0</v>
      </c>
      <c r="AY72" s="21">
        <f t="shared" si="24"/>
        <v>0</v>
      </c>
      <c r="AZ72" s="21">
        <f t="shared" si="24"/>
        <v>0</v>
      </c>
      <c r="BA72" s="21">
        <f t="shared" si="24"/>
        <v>0</v>
      </c>
      <c r="BB72" s="21">
        <f t="shared" si="24"/>
        <v>0</v>
      </c>
      <c r="BC72" s="21">
        <f t="shared" si="24"/>
        <v>0</v>
      </c>
      <c r="BD72" s="21">
        <f t="shared" si="24"/>
        <v>0</v>
      </c>
      <c r="BE72" s="21">
        <f t="shared" si="24"/>
        <v>0</v>
      </c>
      <c r="BF72" s="21">
        <f t="shared" si="24"/>
        <v>0</v>
      </c>
      <c r="BG72" s="21">
        <f t="shared" si="24"/>
        <v>0</v>
      </c>
      <c r="BH72" s="21">
        <f t="shared" si="24"/>
        <v>0</v>
      </c>
      <c r="BI72" s="21">
        <f t="shared" si="24"/>
        <v>0</v>
      </c>
      <c r="BJ72" s="21">
        <f t="shared" si="24"/>
        <v>0</v>
      </c>
      <c r="BK72" s="21">
        <f t="shared" si="24"/>
        <v>0</v>
      </c>
      <c r="BL72" s="21">
        <f t="shared" si="24"/>
        <v>0</v>
      </c>
      <c r="BM72" s="21">
        <f t="shared" si="24"/>
        <v>0</v>
      </c>
      <c r="BN72" s="21">
        <f t="shared" si="24"/>
        <v>0</v>
      </c>
      <c r="BO72" s="21">
        <f t="shared" si="24"/>
        <v>0</v>
      </c>
      <c r="BP72" s="21">
        <f t="shared" si="24"/>
        <v>0</v>
      </c>
      <c r="BQ72" s="21">
        <f aca="true" t="shared" si="25" ref="BQ72:CV72">BQ65</f>
        <v>0</v>
      </c>
      <c r="BR72" s="21">
        <f t="shared" si="25"/>
        <v>0</v>
      </c>
      <c r="BS72" s="21">
        <f t="shared" si="25"/>
        <v>0</v>
      </c>
      <c r="BT72" s="21">
        <f t="shared" si="25"/>
        <v>0</v>
      </c>
      <c r="BU72" s="21">
        <f t="shared" si="25"/>
        <v>0</v>
      </c>
      <c r="BV72" s="21">
        <f t="shared" si="25"/>
        <v>0</v>
      </c>
      <c r="BW72" s="21">
        <f t="shared" si="25"/>
        <v>0</v>
      </c>
      <c r="BX72" s="21">
        <f t="shared" si="25"/>
        <v>0</v>
      </c>
      <c r="BY72" s="21">
        <f t="shared" si="25"/>
        <v>0</v>
      </c>
      <c r="BZ72" s="21">
        <f t="shared" si="25"/>
        <v>0</v>
      </c>
      <c r="CA72" s="21">
        <f t="shared" si="25"/>
        <v>0</v>
      </c>
      <c r="CB72" s="21">
        <f t="shared" si="25"/>
        <v>0</v>
      </c>
      <c r="CC72" s="21">
        <f t="shared" si="25"/>
        <v>0</v>
      </c>
      <c r="CD72" s="21">
        <f t="shared" si="25"/>
        <v>0</v>
      </c>
      <c r="CE72" s="21">
        <f t="shared" si="25"/>
        <v>0</v>
      </c>
      <c r="CF72" s="21">
        <f t="shared" si="25"/>
        <v>0</v>
      </c>
      <c r="CG72" s="21">
        <f t="shared" si="25"/>
        <v>0</v>
      </c>
      <c r="CH72" s="21">
        <f t="shared" si="25"/>
        <v>0</v>
      </c>
      <c r="CI72" s="21">
        <f t="shared" si="25"/>
        <v>0</v>
      </c>
      <c r="CJ72" s="21">
        <f t="shared" si="25"/>
        <v>0</v>
      </c>
      <c r="CK72" s="21">
        <f t="shared" si="25"/>
        <v>0</v>
      </c>
      <c r="CL72" s="21">
        <f t="shared" si="25"/>
        <v>0</v>
      </c>
      <c r="CM72" s="21">
        <f t="shared" si="25"/>
        <v>0</v>
      </c>
      <c r="CN72" s="21">
        <f t="shared" si="25"/>
        <v>0</v>
      </c>
      <c r="CO72" s="21">
        <f t="shared" si="25"/>
        <v>0</v>
      </c>
      <c r="CP72" s="21">
        <f t="shared" si="25"/>
        <v>0</v>
      </c>
      <c r="CQ72" s="21">
        <f t="shared" si="25"/>
        <v>0</v>
      </c>
      <c r="CR72" s="21">
        <f t="shared" si="25"/>
        <v>0</v>
      </c>
      <c r="CS72" s="21">
        <f t="shared" si="25"/>
        <v>0</v>
      </c>
      <c r="CT72" s="21">
        <f t="shared" si="25"/>
        <v>0</v>
      </c>
      <c r="CU72" s="21">
        <f t="shared" si="25"/>
        <v>0</v>
      </c>
      <c r="CV72" s="21">
        <f t="shared" si="25"/>
        <v>0</v>
      </c>
      <c r="CW72" s="21">
        <f>CW65</f>
        <v>0</v>
      </c>
      <c r="CX72" s="21">
        <f>CX65</f>
        <v>0</v>
      </c>
      <c r="CY72" s="21">
        <f>CY65</f>
        <v>0</v>
      </c>
      <c r="CZ72" s="21">
        <f>CZ65</f>
        <v>0</v>
      </c>
    </row>
    <row r="73" spans="1:104" ht="15" customHeight="1" thickBot="1">
      <c r="A73" s="399" t="s">
        <v>157</v>
      </c>
      <c r="B73" s="276"/>
      <c r="C73" s="19">
        <f>SUM(D73:CZ73)</f>
        <v>0</v>
      </c>
      <c r="D73" s="22">
        <f aca="true" t="shared" si="26" ref="D73:AI73">D65-D59</f>
        <v>0</v>
      </c>
      <c r="E73" s="22">
        <f t="shared" si="26"/>
        <v>0</v>
      </c>
      <c r="F73" s="22">
        <f t="shared" si="26"/>
        <v>0</v>
      </c>
      <c r="G73" s="22">
        <f t="shared" si="26"/>
        <v>0</v>
      </c>
      <c r="H73" s="22">
        <f t="shared" si="26"/>
        <v>0</v>
      </c>
      <c r="I73" s="22">
        <f t="shared" si="26"/>
        <v>0</v>
      </c>
      <c r="J73" s="22">
        <f t="shared" si="26"/>
        <v>0</v>
      </c>
      <c r="K73" s="22">
        <f t="shared" si="26"/>
        <v>0</v>
      </c>
      <c r="L73" s="22">
        <f t="shared" si="26"/>
        <v>0</v>
      </c>
      <c r="M73" s="22">
        <f t="shared" si="26"/>
        <v>0</v>
      </c>
      <c r="N73" s="22">
        <f t="shared" si="26"/>
        <v>0</v>
      </c>
      <c r="O73" s="22">
        <f t="shared" si="26"/>
        <v>0</v>
      </c>
      <c r="P73" s="22">
        <f t="shared" si="26"/>
        <v>0</v>
      </c>
      <c r="Q73" s="22">
        <f t="shared" si="26"/>
        <v>0</v>
      </c>
      <c r="R73" s="22">
        <f t="shared" si="26"/>
        <v>0</v>
      </c>
      <c r="S73" s="22">
        <f t="shared" si="26"/>
        <v>0</v>
      </c>
      <c r="T73" s="22">
        <f t="shared" si="26"/>
        <v>0</v>
      </c>
      <c r="U73" s="22">
        <f t="shared" si="26"/>
        <v>0</v>
      </c>
      <c r="V73" s="22">
        <f t="shared" si="26"/>
        <v>0</v>
      </c>
      <c r="W73" s="22">
        <f t="shared" si="26"/>
        <v>0</v>
      </c>
      <c r="X73" s="22">
        <f t="shared" si="26"/>
        <v>0</v>
      </c>
      <c r="Y73" s="22">
        <f t="shared" si="26"/>
        <v>0</v>
      </c>
      <c r="Z73" s="22">
        <f t="shared" si="26"/>
        <v>0</v>
      </c>
      <c r="AA73" s="22">
        <f t="shared" si="26"/>
        <v>0</v>
      </c>
      <c r="AB73" s="22">
        <f t="shared" si="26"/>
        <v>0</v>
      </c>
      <c r="AC73" s="22">
        <f t="shared" si="26"/>
        <v>0</v>
      </c>
      <c r="AD73" s="22">
        <f t="shared" si="26"/>
        <v>0</v>
      </c>
      <c r="AE73" s="22">
        <f t="shared" si="26"/>
        <v>0</v>
      </c>
      <c r="AF73" s="22">
        <f t="shared" si="26"/>
        <v>0</v>
      </c>
      <c r="AG73" s="22">
        <f t="shared" si="26"/>
        <v>0</v>
      </c>
      <c r="AH73" s="22">
        <f t="shared" si="26"/>
        <v>0</v>
      </c>
      <c r="AI73" s="22">
        <f t="shared" si="26"/>
        <v>0</v>
      </c>
      <c r="AJ73" s="22">
        <f aca="true" t="shared" si="27" ref="AJ73:BO73">AJ65-AJ59</f>
        <v>0</v>
      </c>
      <c r="AK73" s="22">
        <f t="shared" si="27"/>
        <v>0</v>
      </c>
      <c r="AL73" s="22">
        <f t="shared" si="27"/>
        <v>0</v>
      </c>
      <c r="AM73" s="22">
        <f t="shared" si="27"/>
        <v>0</v>
      </c>
      <c r="AN73" s="22">
        <f t="shared" si="27"/>
        <v>0</v>
      </c>
      <c r="AO73" s="22">
        <f t="shared" si="27"/>
        <v>0</v>
      </c>
      <c r="AP73" s="22">
        <f t="shared" si="27"/>
        <v>0</v>
      </c>
      <c r="AQ73" s="22">
        <f t="shared" si="27"/>
        <v>0</v>
      </c>
      <c r="AR73" s="22">
        <f t="shared" si="27"/>
        <v>0</v>
      </c>
      <c r="AS73" s="22">
        <f t="shared" si="27"/>
        <v>0</v>
      </c>
      <c r="AT73" s="22">
        <f t="shared" si="27"/>
        <v>0</v>
      </c>
      <c r="AU73" s="22">
        <f t="shared" si="27"/>
        <v>0</v>
      </c>
      <c r="AV73" s="22">
        <f t="shared" si="27"/>
        <v>0</v>
      </c>
      <c r="AW73" s="22">
        <f t="shared" si="27"/>
        <v>0</v>
      </c>
      <c r="AX73" s="22">
        <f t="shared" si="27"/>
        <v>0</v>
      </c>
      <c r="AY73" s="22">
        <f t="shared" si="27"/>
        <v>0</v>
      </c>
      <c r="AZ73" s="22">
        <f t="shared" si="27"/>
        <v>0</v>
      </c>
      <c r="BA73" s="22">
        <f t="shared" si="27"/>
        <v>0</v>
      </c>
      <c r="BB73" s="22">
        <f t="shared" si="27"/>
        <v>0</v>
      </c>
      <c r="BC73" s="22">
        <f t="shared" si="27"/>
        <v>0</v>
      </c>
      <c r="BD73" s="22">
        <f t="shared" si="27"/>
        <v>0</v>
      </c>
      <c r="BE73" s="22">
        <f t="shared" si="27"/>
        <v>0</v>
      </c>
      <c r="BF73" s="22">
        <f t="shared" si="27"/>
        <v>0</v>
      </c>
      <c r="BG73" s="22">
        <f t="shared" si="27"/>
        <v>0</v>
      </c>
      <c r="BH73" s="22">
        <f t="shared" si="27"/>
        <v>0</v>
      </c>
      <c r="BI73" s="22">
        <f t="shared" si="27"/>
        <v>0</v>
      </c>
      <c r="BJ73" s="22">
        <f t="shared" si="27"/>
        <v>0</v>
      </c>
      <c r="BK73" s="22">
        <f t="shared" si="27"/>
        <v>0</v>
      </c>
      <c r="BL73" s="22">
        <f t="shared" si="27"/>
        <v>0</v>
      </c>
      <c r="BM73" s="22">
        <f t="shared" si="27"/>
        <v>0</v>
      </c>
      <c r="BN73" s="22">
        <f t="shared" si="27"/>
        <v>0</v>
      </c>
      <c r="BO73" s="22">
        <f t="shared" si="27"/>
        <v>0</v>
      </c>
      <c r="BP73" s="22">
        <f aca="true" t="shared" si="28" ref="BP73:CZ73">BP65-BP59</f>
        <v>0</v>
      </c>
      <c r="BQ73" s="22">
        <f t="shared" si="28"/>
        <v>0</v>
      </c>
      <c r="BR73" s="22">
        <f t="shared" si="28"/>
        <v>0</v>
      </c>
      <c r="BS73" s="22">
        <f t="shared" si="28"/>
        <v>0</v>
      </c>
      <c r="BT73" s="22">
        <f t="shared" si="28"/>
        <v>0</v>
      </c>
      <c r="BU73" s="22">
        <f t="shared" si="28"/>
        <v>0</v>
      </c>
      <c r="BV73" s="22">
        <f t="shared" si="28"/>
        <v>0</v>
      </c>
      <c r="BW73" s="22">
        <f t="shared" si="28"/>
        <v>0</v>
      </c>
      <c r="BX73" s="22">
        <f t="shared" si="28"/>
        <v>0</v>
      </c>
      <c r="BY73" s="22">
        <f t="shared" si="28"/>
        <v>0</v>
      </c>
      <c r="BZ73" s="22">
        <f t="shared" si="28"/>
        <v>0</v>
      </c>
      <c r="CA73" s="22">
        <f t="shared" si="28"/>
        <v>0</v>
      </c>
      <c r="CB73" s="22">
        <f t="shared" si="28"/>
        <v>0</v>
      </c>
      <c r="CC73" s="22">
        <f t="shared" si="28"/>
        <v>0</v>
      </c>
      <c r="CD73" s="22">
        <f t="shared" si="28"/>
        <v>0</v>
      </c>
      <c r="CE73" s="22">
        <f t="shared" si="28"/>
        <v>0</v>
      </c>
      <c r="CF73" s="22">
        <f t="shared" si="28"/>
        <v>0</v>
      </c>
      <c r="CG73" s="22">
        <f t="shared" si="28"/>
        <v>0</v>
      </c>
      <c r="CH73" s="22">
        <f t="shared" si="28"/>
        <v>0</v>
      </c>
      <c r="CI73" s="22">
        <f t="shared" si="28"/>
        <v>0</v>
      </c>
      <c r="CJ73" s="22">
        <f t="shared" si="28"/>
        <v>0</v>
      </c>
      <c r="CK73" s="22">
        <f t="shared" si="28"/>
        <v>0</v>
      </c>
      <c r="CL73" s="22">
        <f t="shared" si="28"/>
        <v>0</v>
      </c>
      <c r="CM73" s="22">
        <f t="shared" si="28"/>
        <v>0</v>
      </c>
      <c r="CN73" s="22">
        <f t="shared" si="28"/>
        <v>0</v>
      </c>
      <c r="CO73" s="22">
        <f t="shared" si="28"/>
        <v>0</v>
      </c>
      <c r="CP73" s="22">
        <f t="shared" si="28"/>
        <v>0</v>
      </c>
      <c r="CQ73" s="22">
        <f t="shared" si="28"/>
        <v>0</v>
      </c>
      <c r="CR73" s="22">
        <f t="shared" si="28"/>
        <v>0</v>
      </c>
      <c r="CS73" s="22">
        <f t="shared" si="28"/>
        <v>0</v>
      </c>
      <c r="CT73" s="22">
        <f t="shared" si="28"/>
        <v>0</v>
      </c>
      <c r="CU73" s="22">
        <f t="shared" si="28"/>
        <v>0</v>
      </c>
      <c r="CV73" s="22">
        <f t="shared" si="28"/>
        <v>0</v>
      </c>
      <c r="CW73" s="22">
        <f t="shared" si="28"/>
        <v>0</v>
      </c>
      <c r="CX73" s="22">
        <f t="shared" si="28"/>
        <v>0</v>
      </c>
      <c r="CY73" s="22">
        <f t="shared" si="28"/>
        <v>0</v>
      </c>
      <c r="CZ73" s="22">
        <f t="shared" si="28"/>
        <v>0</v>
      </c>
    </row>
    <row r="74" spans="1:104" ht="15" customHeight="1" thickBot="1">
      <c r="A74" s="400"/>
      <c r="B74" s="272"/>
      <c r="C74" s="27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row>
    <row r="75" spans="1:104" ht="15" customHeight="1">
      <c r="A75" s="415" t="s">
        <v>158</v>
      </c>
      <c r="B75" s="416"/>
      <c r="C75" s="417">
        <f>SUM(D75:CZ75)</f>
        <v>0</v>
      </c>
      <c r="D75" s="466">
        <f aca="true" t="shared" si="29" ref="D75:AI75">D65-D50</f>
        <v>0</v>
      </c>
      <c r="E75" s="466">
        <f t="shared" si="29"/>
        <v>0</v>
      </c>
      <c r="F75" s="466">
        <f t="shared" si="29"/>
        <v>0</v>
      </c>
      <c r="G75" s="466">
        <f t="shared" si="29"/>
        <v>0</v>
      </c>
      <c r="H75" s="466">
        <f t="shared" si="29"/>
        <v>0</v>
      </c>
      <c r="I75" s="466">
        <f t="shared" si="29"/>
        <v>0</v>
      </c>
      <c r="J75" s="466">
        <f t="shared" si="29"/>
        <v>0</v>
      </c>
      <c r="K75" s="466">
        <f t="shared" si="29"/>
        <v>0</v>
      </c>
      <c r="L75" s="466">
        <f t="shared" si="29"/>
        <v>0</v>
      </c>
      <c r="M75" s="466">
        <f t="shared" si="29"/>
        <v>0</v>
      </c>
      <c r="N75" s="466">
        <f t="shared" si="29"/>
        <v>0</v>
      </c>
      <c r="O75" s="466">
        <f t="shared" si="29"/>
        <v>0</v>
      </c>
      <c r="P75" s="466">
        <f t="shared" si="29"/>
        <v>0</v>
      </c>
      <c r="Q75" s="466">
        <f t="shared" si="29"/>
        <v>0</v>
      </c>
      <c r="R75" s="466">
        <f t="shared" si="29"/>
        <v>0</v>
      </c>
      <c r="S75" s="466">
        <f t="shared" si="29"/>
        <v>0</v>
      </c>
      <c r="T75" s="466">
        <f t="shared" si="29"/>
        <v>0</v>
      </c>
      <c r="U75" s="466">
        <f t="shared" si="29"/>
        <v>0</v>
      </c>
      <c r="V75" s="466">
        <f t="shared" si="29"/>
        <v>0</v>
      </c>
      <c r="W75" s="466">
        <f t="shared" si="29"/>
        <v>0</v>
      </c>
      <c r="X75" s="466">
        <f t="shared" si="29"/>
        <v>0</v>
      </c>
      <c r="Y75" s="466">
        <f t="shared" si="29"/>
        <v>0</v>
      </c>
      <c r="Z75" s="466">
        <f t="shared" si="29"/>
        <v>0</v>
      </c>
      <c r="AA75" s="466">
        <f t="shared" si="29"/>
        <v>0</v>
      </c>
      <c r="AB75" s="466">
        <f t="shared" si="29"/>
        <v>0</v>
      </c>
      <c r="AC75" s="466">
        <f t="shared" si="29"/>
        <v>0</v>
      </c>
      <c r="AD75" s="466">
        <f t="shared" si="29"/>
        <v>0</v>
      </c>
      <c r="AE75" s="466">
        <f t="shared" si="29"/>
        <v>0</v>
      </c>
      <c r="AF75" s="466">
        <f t="shared" si="29"/>
        <v>0</v>
      </c>
      <c r="AG75" s="466">
        <f t="shared" si="29"/>
        <v>0</v>
      </c>
      <c r="AH75" s="466">
        <f t="shared" si="29"/>
        <v>0</v>
      </c>
      <c r="AI75" s="466">
        <f t="shared" si="29"/>
        <v>0</v>
      </c>
      <c r="AJ75" s="466">
        <f aca="true" t="shared" si="30" ref="AJ75:BO75">AJ65-AJ50</f>
        <v>0</v>
      </c>
      <c r="AK75" s="466">
        <f t="shared" si="30"/>
        <v>0</v>
      </c>
      <c r="AL75" s="466">
        <f t="shared" si="30"/>
        <v>0</v>
      </c>
      <c r="AM75" s="466">
        <f t="shared" si="30"/>
        <v>0</v>
      </c>
      <c r="AN75" s="466">
        <f t="shared" si="30"/>
        <v>0</v>
      </c>
      <c r="AO75" s="466">
        <f t="shared" si="30"/>
        <v>0</v>
      </c>
      <c r="AP75" s="466">
        <f t="shared" si="30"/>
        <v>0</v>
      </c>
      <c r="AQ75" s="466">
        <f t="shared" si="30"/>
        <v>0</v>
      </c>
      <c r="AR75" s="466">
        <f t="shared" si="30"/>
        <v>0</v>
      </c>
      <c r="AS75" s="466">
        <f t="shared" si="30"/>
        <v>0</v>
      </c>
      <c r="AT75" s="466">
        <f t="shared" si="30"/>
        <v>0</v>
      </c>
      <c r="AU75" s="466">
        <f t="shared" si="30"/>
        <v>0</v>
      </c>
      <c r="AV75" s="466">
        <f t="shared" si="30"/>
        <v>0</v>
      </c>
      <c r="AW75" s="466">
        <f t="shared" si="30"/>
        <v>0</v>
      </c>
      <c r="AX75" s="466">
        <f t="shared" si="30"/>
        <v>0</v>
      </c>
      <c r="AY75" s="466">
        <f t="shared" si="30"/>
        <v>0</v>
      </c>
      <c r="AZ75" s="466">
        <f t="shared" si="30"/>
        <v>0</v>
      </c>
      <c r="BA75" s="466">
        <f t="shared" si="30"/>
        <v>0</v>
      </c>
      <c r="BB75" s="466">
        <f t="shared" si="30"/>
        <v>0</v>
      </c>
      <c r="BC75" s="466">
        <f t="shared" si="30"/>
        <v>0</v>
      </c>
      <c r="BD75" s="466">
        <f t="shared" si="30"/>
        <v>0</v>
      </c>
      <c r="BE75" s="466">
        <f t="shared" si="30"/>
        <v>0</v>
      </c>
      <c r="BF75" s="466">
        <f t="shared" si="30"/>
        <v>0</v>
      </c>
      <c r="BG75" s="466">
        <f t="shared" si="30"/>
        <v>0</v>
      </c>
      <c r="BH75" s="466">
        <f t="shared" si="30"/>
        <v>0</v>
      </c>
      <c r="BI75" s="466">
        <f t="shared" si="30"/>
        <v>0</v>
      </c>
      <c r="BJ75" s="466">
        <f t="shared" si="30"/>
        <v>0</v>
      </c>
      <c r="BK75" s="466">
        <f t="shared" si="30"/>
        <v>0</v>
      </c>
      <c r="BL75" s="466">
        <f t="shared" si="30"/>
        <v>0</v>
      </c>
      <c r="BM75" s="466">
        <f t="shared" si="30"/>
        <v>0</v>
      </c>
      <c r="BN75" s="466">
        <f t="shared" si="30"/>
        <v>0</v>
      </c>
      <c r="BO75" s="466">
        <f t="shared" si="30"/>
        <v>0</v>
      </c>
      <c r="BP75" s="466">
        <f aca="true" t="shared" si="31" ref="BP75:CZ75">BP65-BP50</f>
        <v>0</v>
      </c>
      <c r="BQ75" s="466">
        <f t="shared" si="31"/>
        <v>0</v>
      </c>
      <c r="BR75" s="466">
        <f t="shared" si="31"/>
        <v>0</v>
      </c>
      <c r="BS75" s="466">
        <f t="shared" si="31"/>
        <v>0</v>
      </c>
      <c r="BT75" s="466">
        <f t="shared" si="31"/>
        <v>0</v>
      </c>
      <c r="BU75" s="466">
        <f t="shared" si="31"/>
        <v>0</v>
      </c>
      <c r="BV75" s="466">
        <f t="shared" si="31"/>
        <v>0</v>
      </c>
      <c r="BW75" s="466">
        <f t="shared" si="31"/>
        <v>0</v>
      </c>
      <c r="BX75" s="466">
        <f t="shared" si="31"/>
        <v>0</v>
      </c>
      <c r="BY75" s="466">
        <f t="shared" si="31"/>
        <v>0</v>
      </c>
      <c r="BZ75" s="466">
        <f t="shared" si="31"/>
        <v>0</v>
      </c>
      <c r="CA75" s="466">
        <f t="shared" si="31"/>
        <v>0</v>
      </c>
      <c r="CB75" s="466">
        <f t="shared" si="31"/>
        <v>0</v>
      </c>
      <c r="CC75" s="466">
        <f t="shared" si="31"/>
        <v>0</v>
      </c>
      <c r="CD75" s="466">
        <f t="shared" si="31"/>
        <v>0</v>
      </c>
      <c r="CE75" s="466">
        <f t="shared" si="31"/>
        <v>0</v>
      </c>
      <c r="CF75" s="466">
        <f t="shared" si="31"/>
        <v>0</v>
      </c>
      <c r="CG75" s="466">
        <f t="shared" si="31"/>
        <v>0</v>
      </c>
      <c r="CH75" s="466">
        <f t="shared" si="31"/>
        <v>0</v>
      </c>
      <c r="CI75" s="466">
        <f t="shared" si="31"/>
        <v>0</v>
      </c>
      <c r="CJ75" s="466">
        <f t="shared" si="31"/>
        <v>0</v>
      </c>
      <c r="CK75" s="466">
        <f t="shared" si="31"/>
        <v>0</v>
      </c>
      <c r="CL75" s="466">
        <f t="shared" si="31"/>
        <v>0</v>
      </c>
      <c r="CM75" s="466">
        <f t="shared" si="31"/>
        <v>0</v>
      </c>
      <c r="CN75" s="466">
        <f t="shared" si="31"/>
        <v>0</v>
      </c>
      <c r="CO75" s="466">
        <f t="shared" si="31"/>
        <v>0</v>
      </c>
      <c r="CP75" s="466">
        <f t="shared" si="31"/>
        <v>0</v>
      </c>
      <c r="CQ75" s="466">
        <f t="shared" si="31"/>
        <v>0</v>
      </c>
      <c r="CR75" s="466">
        <f t="shared" si="31"/>
        <v>0</v>
      </c>
      <c r="CS75" s="466">
        <f t="shared" si="31"/>
        <v>0</v>
      </c>
      <c r="CT75" s="466">
        <f t="shared" si="31"/>
        <v>0</v>
      </c>
      <c r="CU75" s="466">
        <f t="shared" si="31"/>
        <v>0</v>
      </c>
      <c r="CV75" s="466">
        <f t="shared" si="31"/>
        <v>0</v>
      </c>
      <c r="CW75" s="466">
        <f t="shared" si="31"/>
        <v>0</v>
      </c>
      <c r="CX75" s="466">
        <f t="shared" si="31"/>
        <v>0</v>
      </c>
      <c r="CY75" s="466">
        <f t="shared" si="31"/>
        <v>0</v>
      </c>
      <c r="CZ75" s="467">
        <f t="shared" si="31"/>
        <v>0</v>
      </c>
    </row>
    <row r="76" spans="1:104" ht="15" customHeight="1" thickBot="1">
      <c r="A76" s="418" t="s">
        <v>159</v>
      </c>
      <c r="B76" s="419"/>
      <c r="C76" s="420">
        <f>SUM(D76:CZ76)</f>
        <v>0</v>
      </c>
      <c r="D76" s="468">
        <f aca="true" t="shared" si="32" ref="D76:AI76">(D65-D59)-(D50-D40)</f>
        <v>0</v>
      </c>
      <c r="E76" s="468">
        <f t="shared" si="32"/>
        <v>0</v>
      </c>
      <c r="F76" s="468">
        <f t="shared" si="32"/>
        <v>0</v>
      </c>
      <c r="G76" s="468">
        <f t="shared" si="32"/>
        <v>0</v>
      </c>
      <c r="H76" s="468">
        <f t="shared" si="32"/>
        <v>0</v>
      </c>
      <c r="I76" s="468">
        <f t="shared" si="32"/>
        <v>0</v>
      </c>
      <c r="J76" s="468">
        <f t="shared" si="32"/>
        <v>0</v>
      </c>
      <c r="K76" s="468">
        <f t="shared" si="32"/>
        <v>0</v>
      </c>
      <c r="L76" s="468">
        <f t="shared" si="32"/>
        <v>0</v>
      </c>
      <c r="M76" s="468">
        <f t="shared" si="32"/>
        <v>0</v>
      </c>
      <c r="N76" s="468">
        <f t="shared" si="32"/>
        <v>0</v>
      </c>
      <c r="O76" s="468">
        <f t="shared" si="32"/>
        <v>0</v>
      </c>
      <c r="P76" s="468">
        <f t="shared" si="32"/>
        <v>0</v>
      </c>
      <c r="Q76" s="468">
        <f t="shared" si="32"/>
        <v>0</v>
      </c>
      <c r="R76" s="468">
        <f t="shared" si="32"/>
        <v>0</v>
      </c>
      <c r="S76" s="468">
        <f t="shared" si="32"/>
        <v>0</v>
      </c>
      <c r="T76" s="468">
        <f t="shared" si="32"/>
        <v>0</v>
      </c>
      <c r="U76" s="468">
        <f t="shared" si="32"/>
        <v>0</v>
      </c>
      <c r="V76" s="468">
        <f t="shared" si="32"/>
        <v>0</v>
      </c>
      <c r="W76" s="468">
        <f t="shared" si="32"/>
        <v>0</v>
      </c>
      <c r="X76" s="468">
        <f t="shared" si="32"/>
        <v>0</v>
      </c>
      <c r="Y76" s="468">
        <f t="shared" si="32"/>
        <v>0</v>
      </c>
      <c r="Z76" s="468">
        <f t="shared" si="32"/>
        <v>0</v>
      </c>
      <c r="AA76" s="468">
        <f t="shared" si="32"/>
        <v>0</v>
      </c>
      <c r="AB76" s="468">
        <f t="shared" si="32"/>
        <v>0</v>
      </c>
      <c r="AC76" s="468">
        <f t="shared" si="32"/>
        <v>0</v>
      </c>
      <c r="AD76" s="468">
        <f t="shared" si="32"/>
        <v>0</v>
      </c>
      <c r="AE76" s="468">
        <f t="shared" si="32"/>
        <v>0</v>
      </c>
      <c r="AF76" s="468">
        <f t="shared" si="32"/>
        <v>0</v>
      </c>
      <c r="AG76" s="468">
        <f t="shared" si="32"/>
        <v>0</v>
      </c>
      <c r="AH76" s="468">
        <f t="shared" si="32"/>
        <v>0</v>
      </c>
      <c r="AI76" s="468">
        <f t="shared" si="32"/>
        <v>0</v>
      </c>
      <c r="AJ76" s="468">
        <f aca="true" t="shared" si="33" ref="AJ76:BO76">(AJ65-AJ59)-(AJ50-AJ40)</f>
        <v>0</v>
      </c>
      <c r="AK76" s="468">
        <f t="shared" si="33"/>
        <v>0</v>
      </c>
      <c r="AL76" s="468">
        <f t="shared" si="33"/>
        <v>0</v>
      </c>
      <c r="AM76" s="468">
        <f t="shared" si="33"/>
        <v>0</v>
      </c>
      <c r="AN76" s="468">
        <f t="shared" si="33"/>
        <v>0</v>
      </c>
      <c r="AO76" s="468">
        <f t="shared" si="33"/>
        <v>0</v>
      </c>
      <c r="AP76" s="468">
        <f t="shared" si="33"/>
        <v>0</v>
      </c>
      <c r="AQ76" s="468">
        <f t="shared" si="33"/>
        <v>0</v>
      </c>
      <c r="AR76" s="468">
        <f t="shared" si="33"/>
        <v>0</v>
      </c>
      <c r="AS76" s="468">
        <f t="shared" si="33"/>
        <v>0</v>
      </c>
      <c r="AT76" s="468">
        <f t="shared" si="33"/>
        <v>0</v>
      </c>
      <c r="AU76" s="468">
        <f t="shared" si="33"/>
        <v>0</v>
      </c>
      <c r="AV76" s="468">
        <f t="shared" si="33"/>
        <v>0</v>
      </c>
      <c r="AW76" s="468">
        <f t="shared" si="33"/>
        <v>0</v>
      </c>
      <c r="AX76" s="468">
        <f t="shared" si="33"/>
        <v>0</v>
      </c>
      <c r="AY76" s="468">
        <f t="shared" si="33"/>
        <v>0</v>
      </c>
      <c r="AZ76" s="468">
        <f t="shared" si="33"/>
        <v>0</v>
      </c>
      <c r="BA76" s="468">
        <f t="shared" si="33"/>
        <v>0</v>
      </c>
      <c r="BB76" s="468">
        <f t="shared" si="33"/>
        <v>0</v>
      </c>
      <c r="BC76" s="468">
        <f t="shared" si="33"/>
        <v>0</v>
      </c>
      <c r="BD76" s="468">
        <f t="shared" si="33"/>
        <v>0</v>
      </c>
      <c r="BE76" s="468">
        <f t="shared" si="33"/>
        <v>0</v>
      </c>
      <c r="BF76" s="468">
        <f t="shared" si="33"/>
        <v>0</v>
      </c>
      <c r="BG76" s="468">
        <f t="shared" si="33"/>
        <v>0</v>
      </c>
      <c r="BH76" s="468">
        <f t="shared" si="33"/>
        <v>0</v>
      </c>
      <c r="BI76" s="468">
        <f t="shared" si="33"/>
        <v>0</v>
      </c>
      <c r="BJ76" s="468">
        <f t="shared" si="33"/>
        <v>0</v>
      </c>
      <c r="BK76" s="468">
        <f t="shared" si="33"/>
        <v>0</v>
      </c>
      <c r="BL76" s="468">
        <f t="shared" si="33"/>
        <v>0</v>
      </c>
      <c r="BM76" s="468">
        <f t="shared" si="33"/>
        <v>0</v>
      </c>
      <c r="BN76" s="468">
        <f t="shared" si="33"/>
        <v>0</v>
      </c>
      <c r="BO76" s="468">
        <f t="shared" si="33"/>
        <v>0</v>
      </c>
      <c r="BP76" s="468">
        <f aca="true" t="shared" si="34" ref="BP76:CZ76">(BP65-BP59)-(BP50-BP40)</f>
        <v>0</v>
      </c>
      <c r="BQ76" s="468">
        <f t="shared" si="34"/>
        <v>0</v>
      </c>
      <c r="BR76" s="468">
        <f t="shared" si="34"/>
        <v>0</v>
      </c>
      <c r="BS76" s="468">
        <f t="shared" si="34"/>
        <v>0</v>
      </c>
      <c r="BT76" s="468">
        <f t="shared" si="34"/>
        <v>0</v>
      </c>
      <c r="BU76" s="468">
        <f t="shared" si="34"/>
        <v>0</v>
      </c>
      <c r="BV76" s="468">
        <f t="shared" si="34"/>
        <v>0</v>
      </c>
      <c r="BW76" s="468">
        <f t="shared" si="34"/>
        <v>0</v>
      </c>
      <c r="BX76" s="468">
        <f t="shared" si="34"/>
        <v>0</v>
      </c>
      <c r="BY76" s="468">
        <f t="shared" si="34"/>
        <v>0</v>
      </c>
      <c r="BZ76" s="468">
        <f t="shared" si="34"/>
        <v>0</v>
      </c>
      <c r="CA76" s="468">
        <f t="shared" si="34"/>
        <v>0</v>
      </c>
      <c r="CB76" s="468">
        <f t="shared" si="34"/>
        <v>0</v>
      </c>
      <c r="CC76" s="468">
        <f t="shared" si="34"/>
        <v>0</v>
      </c>
      <c r="CD76" s="468">
        <f t="shared" si="34"/>
        <v>0</v>
      </c>
      <c r="CE76" s="468">
        <f t="shared" si="34"/>
        <v>0</v>
      </c>
      <c r="CF76" s="468">
        <f t="shared" si="34"/>
        <v>0</v>
      </c>
      <c r="CG76" s="468">
        <f t="shared" si="34"/>
        <v>0</v>
      </c>
      <c r="CH76" s="468">
        <f t="shared" si="34"/>
        <v>0</v>
      </c>
      <c r="CI76" s="468">
        <f t="shared" si="34"/>
        <v>0</v>
      </c>
      <c r="CJ76" s="468">
        <f t="shared" si="34"/>
        <v>0</v>
      </c>
      <c r="CK76" s="468">
        <f t="shared" si="34"/>
        <v>0</v>
      </c>
      <c r="CL76" s="468">
        <f t="shared" si="34"/>
        <v>0</v>
      </c>
      <c r="CM76" s="468">
        <f t="shared" si="34"/>
        <v>0</v>
      </c>
      <c r="CN76" s="468">
        <f t="shared" si="34"/>
        <v>0</v>
      </c>
      <c r="CO76" s="468">
        <f t="shared" si="34"/>
        <v>0</v>
      </c>
      <c r="CP76" s="468">
        <f t="shared" si="34"/>
        <v>0</v>
      </c>
      <c r="CQ76" s="468">
        <f t="shared" si="34"/>
        <v>0</v>
      </c>
      <c r="CR76" s="468">
        <f t="shared" si="34"/>
        <v>0</v>
      </c>
      <c r="CS76" s="468">
        <f t="shared" si="34"/>
        <v>0</v>
      </c>
      <c r="CT76" s="468">
        <f t="shared" si="34"/>
        <v>0</v>
      </c>
      <c r="CU76" s="468">
        <f t="shared" si="34"/>
        <v>0</v>
      </c>
      <c r="CV76" s="468">
        <f t="shared" si="34"/>
        <v>0</v>
      </c>
      <c r="CW76" s="468">
        <f t="shared" si="34"/>
        <v>0</v>
      </c>
      <c r="CX76" s="468">
        <f t="shared" si="34"/>
        <v>0</v>
      </c>
      <c r="CY76" s="468">
        <f t="shared" si="34"/>
        <v>0</v>
      </c>
      <c r="CZ76" s="469">
        <f t="shared" si="34"/>
        <v>0</v>
      </c>
    </row>
    <row r="77" spans="1:104" ht="15" customHeight="1">
      <c r="A77" s="271"/>
      <c r="B77" s="272"/>
      <c r="C77" s="27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row>
    <row r="78" spans="1:104" ht="15" customHeight="1">
      <c r="A78" s="274" t="s">
        <v>22</v>
      </c>
      <c r="B78" s="272"/>
      <c r="C78" s="27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row>
    <row r="79" spans="1:104" ht="15" customHeight="1" thickBot="1">
      <c r="A79" s="271"/>
      <c r="B79" s="272"/>
      <c r="C79" s="27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row>
    <row r="80" spans="1:104" ht="15" customHeight="1">
      <c r="A80" s="403" t="s">
        <v>161</v>
      </c>
      <c r="B80" s="404"/>
      <c r="C80" s="405">
        <f>SUM(D80:CZ80)</f>
        <v>0</v>
      </c>
      <c r="D80" s="406">
        <f aca="true" t="shared" si="35" ref="D80:AI80">D50/((1+$M$6)^D15)</f>
        <v>0</v>
      </c>
      <c r="E80" s="406">
        <f t="shared" si="35"/>
        <v>0</v>
      </c>
      <c r="F80" s="406">
        <f t="shared" si="35"/>
        <v>0</v>
      </c>
      <c r="G80" s="406">
        <f t="shared" si="35"/>
        <v>0</v>
      </c>
      <c r="H80" s="406">
        <f t="shared" si="35"/>
        <v>0</v>
      </c>
      <c r="I80" s="406">
        <f t="shared" si="35"/>
        <v>0</v>
      </c>
      <c r="J80" s="406">
        <f t="shared" si="35"/>
        <v>0</v>
      </c>
      <c r="K80" s="406">
        <f t="shared" si="35"/>
        <v>0</v>
      </c>
      <c r="L80" s="406">
        <f t="shared" si="35"/>
        <v>0</v>
      </c>
      <c r="M80" s="406">
        <f t="shared" si="35"/>
        <v>0</v>
      </c>
      <c r="N80" s="406">
        <f t="shared" si="35"/>
        <v>0</v>
      </c>
      <c r="O80" s="406">
        <f t="shared" si="35"/>
        <v>0</v>
      </c>
      <c r="P80" s="406">
        <f t="shared" si="35"/>
        <v>0</v>
      </c>
      <c r="Q80" s="406">
        <f t="shared" si="35"/>
        <v>0</v>
      </c>
      <c r="R80" s="406">
        <f t="shared" si="35"/>
        <v>0</v>
      </c>
      <c r="S80" s="406">
        <f t="shared" si="35"/>
        <v>0</v>
      </c>
      <c r="T80" s="406">
        <f t="shared" si="35"/>
        <v>0</v>
      </c>
      <c r="U80" s="406">
        <f t="shared" si="35"/>
        <v>0</v>
      </c>
      <c r="V80" s="406">
        <f t="shared" si="35"/>
        <v>0</v>
      </c>
      <c r="W80" s="406">
        <f t="shared" si="35"/>
        <v>0</v>
      </c>
      <c r="X80" s="406">
        <f t="shared" si="35"/>
        <v>0</v>
      </c>
      <c r="Y80" s="406">
        <f t="shared" si="35"/>
        <v>0</v>
      </c>
      <c r="Z80" s="406">
        <f t="shared" si="35"/>
        <v>0</v>
      </c>
      <c r="AA80" s="406">
        <f t="shared" si="35"/>
        <v>0</v>
      </c>
      <c r="AB80" s="406">
        <f t="shared" si="35"/>
        <v>0</v>
      </c>
      <c r="AC80" s="406">
        <f t="shared" si="35"/>
        <v>0</v>
      </c>
      <c r="AD80" s="406">
        <f t="shared" si="35"/>
        <v>0</v>
      </c>
      <c r="AE80" s="406">
        <f t="shared" si="35"/>
        <v>0</v>
      </c>
      <c r="AF80" s="406">
        <f t="shared" si="35"/>
        <v>0</v>
      </c>
      <c r="AG80" s="406">
        <f t="shared" si="35"/>
        <v>0</v>
      </c>
      <c r="AH80" s="406">
        <f t="shared" si="35"/>
        <v>0</v>
      </c>
      <c r="AI80" s="406">
        <f t="shared" si="35"/>
        <v>0</v>
      </c>
      <c r="AJ80" s="406">
        <f aca="true" t="shared" si="36" ref="AJ80:BO80">AJ50/((1+$M$6)^AJ15)</f>
        <v>0</v>
      </c>
      <c r="AK80" s="406">
        <f t="shared" si="36"/>
        <v>0</v>
      </c>
      <c r="AL80" s="406">
        <f t="shared" si="36"/>
        <v>0</v>
      </c>
      <c r="AM80" s="406">
        <f t="shared" si="36"/>
        <v>0</v>
      </c>
      <c r="AN80" s="406">
        <f t="shared" si="36"/>
        <v>0</v>
      </c>
      <c r="AO80" s="406">
        <f t="shared" si="36"/>
        <v>0</v>
      </c>
      <c r="AP80" s="406">
        <f t="shared" si="36"/>
        <v>0</v>
      </c>
      <c r="AQ80" s="406">
        <f t="shared" si="36"/>
        <v>0</v>
      </c>
      <c r="AR80" s="406">
        <f t="shared" si="36"/>
        <v>0</v>
      </c>
      <c r="AS80" s="406">
        <f t="shared" si="36"/>
        <v>0</v>
      </c>
      <c r="AT80" s="406">
        <f t="shared" si="36"/>
        <v>0</v>
      </c>
      <c r="AU80" s="406">
        <f t="shared" si="36"/>
        <v>0</v>
      </c>
      <c r="AV80" s="406">
        <f t="shared" si="36"/>
        <v>0</v>
      </c>
      <c r="AW80" s="406">
        <f t="shared" si="36"/>
        <v>0</v>
      </c>
      <c r="AX80" s="406">
        <f t="shared" si="36"/>
        <v>0</v>
      </c>
      <c r="AY80" s="406">
        <f t="shared" si="36"/>
        <v>0</v>
      </c>
      <c r="AZ80" s="406">
        <f t="shared" si="36"/>
        <v>0</v>
      </c>
      <c r="BA80" s="406">
        <f t="shared" si="36"/>
        <v>0</v>
      </c>
      <c r="BB80" s="406">
        <f t="shared" si="36"/>
        <v>0</v>
      </c>
      <c r="BC80" s="406">
        <f t="shared" si="36"/>
        <v>0</v>
      </c>
      <c r="BD80" s="406">
        <f t="shared" si="36"/>
        <v>0</v>
      </c>
      <c r="BE80" s="406">
        <f t="shared" si="36"/>
        <v>0</v>
      </c>
      <c r="BF80" s="406">
        <f t="shared" si="36"/>
        <v>0</v>
      </c>
      <c r="BG80" s="406">
        <f t="shared" si="36"/>
        <v>0</v>
      </c>
      <c r="BH80" s="406">
        <f t="shared" si="36"/>
        <v>0</v>
      </c>
      <c r="BI80" s="406">
        <f t="shared" si="36"/>
        <v>0</v>
      </c>
      <c r="BJ80" s="406">
        <f t="shared" si="36"/>
        <v>0</v>
      </c>
      <c r="BK80" s="406">
        <f t="shared" si="36"/>
        <v>0</v>
      </c>
      <c r="BL80" s="406">
        <f t="shared" si="36"/>
        <v>0</v>
      </c>
      <c r="BM80" s="406">
        <f t="shared" si="36"/>
        <v>0</v>
      </c>
      <c r="BN80" s="406">
        <f t="shared" si="36"/>
        <v>0</v>
      </c>
      <c r="BO80" s="406">
        <f t="shared" si="36"/>
        <v>0</v>
      </c>
      <c r="BP80" s="406">
        <f aca="true" t="shared" si="37" ref="BP80:CZ80">BP50/((1+$M$6)^BP15)</f>
        <v>0</v>
      </c>
      <c r="BQ80" s="406">
        <f t="shared" si="37"/>
        <v>0</v>
      </c>
      <c r="BR80" s="406">
        <f t="shared" si="37"/>
        <v>0</v>
      </c>
      <c r="BS80" s="406">
        <f t="shared" si="37"/>
        <v>0</v>
      </c>
      <c r="BT80" s="406">
        <f t="shared" si="37"/>
        <v>0</v>
      </c>
      <c r="BU80" s="406">
        <f t="shared" si="37"/>
        <v>0</v>
      </c>
      <c r="BV80" s="406">
        <f t="shared" si="37"/>
        <v>0</v>
      </c>
      <c r="BW80" s="406">
        <f t="shared" si="37"/>
        <v>0</v>
      </c>
      <c r="BX80" s="406">
        <f t="shared" si="37"/>
        <v>0</v>
      </c>
      <c r="BY80" s="406">
        <f t="shared" si="37"/>
        <v>0</v>
      </c>
      <c r="BZ80" s="406">
        <f t="shared" si="37"/>
        <v>0</v>
      </c>
      <c r="CA80" s="406">
        <f t="shared" si="37"/>
        <v>0</v>
      </c>
      <c r="CB80" s="406">
        <f t="shared" si="37"/>
        <v>0</v>
      </c>
      <c r="CC80" s="406">
        <f t="shared" si="37"/>
        <v>0</v>
      </c>
      <c r="CD80" s="406">
        <f t="shared" si="37"/>
        <v>0</v>
      </c>
      <c r="CE80" s="406">
        <f t="shared" si="37"/>
        <v>0</v>
      </c>
      <c r="CF80" s="406">
        <f t="shared" si="37"/>
        <v>0</v>
      </c>
      <c r="CG80" s="406">
        <f t="shared" si="37"/>
        <v>0</v>
      </c>
      <c r="CH80" s="406">
        <f t="shared" si="37"/>
        <v>0</v>
      </c>
      <c r="CI80" s="406">
        <f t="shared" si="37"/>
        <v>0</v>
      </c>
      <c r="CJ80" s="406">
        <f t="shared" si="37"/>
        <v>0</v>
      </c>
      <c r="CK80" s="406">
        <f t="shared" si="37"/>
        <v>0</v>
      </c>
      <c r="CL80" s="406">
        <f t="shared" si="37"/>
        <v>0</v>
      </c>
      <c r="CM80" s="406">
        <f t="shared" si="37"/>
        <v>0</v>
      </c>
      <c r="CN80" s="406">
        <f t="shared" si="37"/>
        <v>0</v>
      </c>
      <c r="CO80" s="406">
        <f t="shared" si="37"/>
        <v>0</v>
      </c>
      <c r="CP80" s="406">
        <f t="shared" si="37"/>
        <v>0</v>
      </c>
      <c r="CQ80" s="406">
        <f t="shared" si="37"/>
        <v>0</v>
      </c>
      <c r="CR80" s="406">
        <f t="shared" si="37"/>
        <v>0</v>
      </c>
      <c r="CS80" s="406">
        <f t="shared" si="37"/>
        <v>0</v>
      </c>
      <c r="CT80" s="406">
        <f t="shared" si="37"/>
        <v>0</v>
      </c>
      <c r="CU80" s="406">
        <f t="shared" si="37"/>
        <v>0</v>
      </c>
      <c r="CV80" s="406">
        <f t="shared" si="37"/>
        <v>0</v>
      </c>
      <c r="CW80" s="406">
        <f t="shared" si="37"/>
        <v>0</v>
      </c>
      <c r="CX80" s="406">
        <f t="shared" si="37"/>
        <v>0</v>
      </c>
      <c r="CY80" s="406">
        <f t="shared" si="37"/>
        <v>0</v>
      </c>
      <c r="CZ80" s="406">
        <f t="shared" si="37"/>
        <v>0</v>
      </c>
    </row>
    <row r="81" spans="1:104" ht="15" customHeight="1" thickBot="1">
      <c r="A81" s="407" t="s">
        <v>160</v>
      </c>
      <c r="B81" s="408"/>
      <c r="C81" s="380">
        <f>SUM(D81:CZ81)</f>
        <v>0</v>
      </c>
      <c r="D81" s="381">
        <f aca="true" t="shared" si="38" ref="D81:AI81">(D50-D40)/((1+$M$6)^D15)</f>
        <v>0</v>
      </c>
      <c r="E81" s="381">
        <f t="shared" si="38"/>
        <v>0</v>
      </c>
      <c r="F81" s="381">
        <f t="shared" si="38"/>
        <v>0</v>
      </c>
      <c r="G81" s="381">
        <f t="shared" si="38"/>
        <v>0</v>
      </c>
      <c r="H81" s="381">
        <f t="shared" si="38"/>
        <v>0</v>
      </c>
      <c r="I81" s="381">
        <f t="shared" si="38"/>
        <v>0</v>
      </c>
      <c r="J81" s="381">
        <f t="shared" si="38"/>
        <v>0</v>
      </c>
      <c r="K81" s="381">
        <f t="shared" si="38"/>
        <v>0</v>
      </c>
      <c r="L81" s="381">
        <f t="shared" si="38"/>
        <v>0</v>
      </c>
      <c r="M81" s="381">
        <f t="shared" si="38"/>
        <v>0</v>
      </c>
      <c r="N81" s="381">
        <f t="shared" si="38"/>
        <v>0</v>
      </c>
      <c r="O81" s="381">
        <f t="shared" si="38"/>
        <v>0</v>
      </c>
      <c r="P81" s="381">
        <f t="shared" si="38"/>
        <v>0</v>
      </c>
      <c r="Q81" s="381">
        <f t="shared" si="38"/>
        <v>0</v>
      </c>
      <c r="R81" s="381">
        <f t="shared" si="38"/>
        <v>0</v>
      </c>
      <c r="S81" s="381">
        <f t="shared" si="38"/>
        <v>0</v>
      </c>
      <c r="T81" s="381">
        <f t="shared" si="38"/>
        <v>0</v>
      </c>
      <c r="U81" s="381">
        <f t="shared" si="38"/>
        <v>0</v>
      </c>
      <c r="V81" s="381">
        <f t="shared" si="38"/>
        <v>0</v>
      </c>
      <c r="W81" s="381">
        <f t="shared" si="38"/>
        <v>0</v>
      </c>
      <c r="X81" s="381">
        <f t="shared" si="38"/>
        <v>0</v>
      </c>
      <c r="Y81" s="381">
        <f t="shared" si="38"/>
        <v>0</v>
      </c>
      <c r="Z81" s="381">
        <f t="shared" si="38"/>
        <v>0</v>
      </c>
      <c r="AA81" s="381">
        <f t="shared" si="38"/>
        <v>0</v>
      </c>
      <c r="AB81" s="381">
        <f t="shared" si="38"/>
        <v>0</v>
      </c>
      <c r="AC81" s="381">
        <f t="shared" si="38"/>
        <v>0</v>
      </c>
      <c r="AD81" s="381">
        <f t="shared" si="38"/>
        <v>0</v>
      </c>
      <c r="AE81" s="381">
        <f t="shared" si="38"/>
        <v>0</v>
      </c>
      <c r="AF81" s="381">
        <f t="shared" si="38"/>
        <v>0</v>
      </c>
      <c r="AG81" s="381">
        <f t="shared" si="38"/>
        <v>0</v>
      </c>
      <c r="AH81" s="381">
        <f t="shared" si="38"/>
        <v>0</v>
      </c>
      <c r="AI81" s="381">
        <f t="shared" si="38"/>
        <v>0</v>
      </c>
      <c r="AJ81" s="381">
        <f aca="true" t="shared" si="39" ref="AJ81:BO81">(AJ50-AJ40)/((1+$M$6)^AJ15)</f>
        <v>0</v>
      </c>
      <c r="AK81" s="381">
        <f t="shared" si="39"/>
        <v>0</v>
      </c>
      <c r="AL81" s="381">
        <f t="shared" si="39"/>
        <v>0</v>
      </c>
      <c r="AM81" s="381">
        <f t="shared" si="39"/>
        <v>0</v>
      </c>
      <c r="AN81" s="381">
        <f t="shared" si="39"/>
        <v>0</v>
      </c>
      <c r="AO81" s="381">
        <f t="shared" si="39"/>
        <v>0</v>
      </c>
      <c r="AP81" s="381">
        <f t="shared" si="39"/>
        <v>0</v>
      </c>
      <c r="AQ81" s="381">
        <f t="shared" si="39"/>
        <v>0</v>
      </c>
      <c r="AR81" s="381">
        <f t="shared" si="39"/>
        <v>0</v>
      </c>
      <c r="AS81" s="381">
        <f t="shared" si="39"/>
        <v>0</v>
      </c>
      <c r="AT81" s="381">
        <f t="shared" si="39"/>
        <v>0</v>
      </c>
      <c r="AU81" s="381">
        <f t="shared" si="39"/>
        <v>0</v>
      </c>
      <c r="AV81" s="381">
        <f t="shared" si="39"/>
        <v>0</v>
      </c>
      <c r="AW81" s="381">
        <f t="shared" si="39"/>
        <v>0</v>
      </c>
      <c r="AX81" s="381">
        <f t="shared" si="39"/>
        <v>0</v>
      </c>
      <c r="AY81" s="381">
        <f t="shared" si="39"/>
        <v>0</v>
      </c>
      <c r="AZ81" s="381">
        <f t="shared" si="39"/>
        <v>0</v>
      </c>
      <c r="BA81" s="381">
        <f t="shared" si="39"/>
        <v>0</v>
      </c>
      <c r="BB81" s="381">
        <f t="shared" si="39"/>
        <v>0</v>
      </c>
      <c r="BC81" s="381">
        <f t="shared" si="39"/>
        <v>0</v>
      </c>
      <c r="BD81" s="381">
        <f t="shared" si="39"/>
        <v>0</v>
      </c>
      <c r="BE81" s="381">
        <f t="shared" si="39"/>
        <v>0</v>
      </c>
      <c r="BF81" s="381">
        <f t="shared" si="39"/>
        <v>0</v>
      </c>
      <c r="BG81" s="381">
        <f t="shared" si="39"/>
        <v>0</v>
      </c>
      <c r="BH81" s="381">
        <f t="shared" si="39"/>
        <v>0</v>
      </c>
      <c r="BI81" s="381">
        <f t="shared" si="39"/>
        <v>0</v>
      </c>
      <c r="BJ81" s="381">
        <f t="shared" si="39"/>
        <v>0</v>
      </c>
      <c r="BK81" s="381">
        <f t="shared" si="39"/>
        <v>0</v>
      </c>
      <c r="BL81" s="381">
        <f t="shared" si="39"/>
        <v>0</v>
      </c>
      <c r="BM81" s="381">
        <f t="shared" si="39"/>
        <v>0</v>
      </c>
      <c r="BN81" s="381">
        <f t="shared" si="39"/>
        <v>0</v>
      </c>
      <c r="BO81" s="381">
        <f t="shared" si="39"/>
        <v>0</v>
      </c>
      <c r="BP81" s="381">
        <f aca="true" t="shared" si="40" ref="BP81:CZ81">(BP50-BP40)/((1+$M$6)^BP15)</f>
        <v>0</v>
      </c>
      <c r="BQ81" s="381">
        <f t="shared" si="40"/>
        <v>0</v>
      </c>
      <c r="BR81" s="381">
        <f t="shared" si="40"/>
        <v>0</v>
      </c>
      <c r="BS81" s="381">
        <f t="shared" si="40"/>
        <v>0</v>
      </c>
      <c r="BT81" s="381">
        <f t="shared" si="40"/>
        <v>0</v>
      </c>
      <c r="BU81" s="381">
        <f t="shared" si="40"/>
        <v>0</v>
      </c>
      <c r="BV81" s="381">
        <f t="shared" si="40"/>
        <v>0</v>
      </c>
      <c r="BW81" s="381">
        <f t="shared" si="40"/>
        <v>0</v>
      </c>
      <c r="BX81" s="381">
        <f t="shared" si="40"/>
        <v>0</v>
      </c>
      <c r="BY81" s="381">
        <f t="shared" si="40"/>
        <v>0</v>
      </c>
      <c r="BZ81" s="381">
        <f t="shared" si="40"/>
        <v>0</v>
      </c>
      <c r="CA81" s="381">
        <f t="shared" si="40"/>
        <v>0</v>
      </c>
      <c r="CB81" s="381">
        <f t="shared" si="40"/>
        <v>0</v>
      </c>
      <c r="CC81" s="381">
        <f t="shared" si="40"/>
        <v>0</v>
      </c>
      <c r="CD81" s="381">
        <f t="shared" si="40"/>
        <v>0</v>
      </c>
      <c r="CE81" s="381">
        <f t="shared" si="40"/>
        <v>0</v>
      </c>
      <c r="CF81" s="381">
        <f t="shared" si="40"/>
        <v>0</v>
      </c>
      <c r="CG81" s="381">
        <f t="shared" si="40"/>
        <v>0</v>
      </c>
      <c r="CH81" s="381">
        <f t="shared" si="40"/>
        <v>0</v>
      </c>
      <c r="CI81" s="381">
        <f t="shared" si="40"/>
        <v>0</v>
      </c>
      <c r="CJ81" s="381">
        <f t="shared" si="40"/>
        <v>0</v>
      </c>
      <c r="CK81" s="381">
        <f t="shared" si="40"/>
        <v>0</v>
      </c>
      <c r="CL81" s="381">
        <f t="shared" si="40"/>
        <v>0</v>
      </c>
      <c r="CM81" s="381">
        <f t="shared" si="40"/>
        <v>0</v>
      </c>
      <c r="CN81" s="381">
        <f t="shared" si="40"/>
        <v>0</v>
      </c>
      <c r="CO81" s="381">
        <f t="shared" si="40"/>
        <v>0</v>
      </c>
      <c r="CP81" s="381">
        <f t="shared" si="40"/>
        <v>0</v>
      </c>
      <c r="CQ81" s="381">
        <f t="shared" si="40"/>
        <v>0</v>
      </c>
      <c r="CR81" s="381">
        <f t="shared" si="40"/>
        <v>0</v>
      </c>
      <c r="CS81" s="381">
        <f t="shared" si="40"/>
        <v>0</v>
      </c>
      <c r="CT81" s="381">
        <f t="shared" si="40"/>
        <v>0</v>
      </c>
      <c r="CU81" s="381">
        <f t="shared" si="40"/>
        <v>0</v>
      </c>
      <c r="CV81" s="381">
        <f t="shared" si="40"/>
        <v>0</v>
      </c>
      <c r="CW81" s="381">
        <f t="shared" si="40"/>
        <v>0</v>
      </c>
      <c r="CX81" s="381">
        <f t="shared" si="40"/>
        <v>0</v>
      </c>
      <c r="CY81" s="381">
        <f t="shared" si="40"/>
        <v>0</v>
      </c>
      <c r="CZ81" s="381">
        <f t="shared" si="40"/>
        <v>0</v>
      </c>
    </row>
    <row r="82" spans="1:104" ht="15" customHeight="1" thickBot="1">
      <c r="A82" s="400"/>
      <c r="B82" s="272"/>
      <c r="C82" s="27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row>
    <row r="83" spans="1:104" ht="15" customHeight="1">
      <c r="A83" s="409" t="s">
        <v>162</v>
      </c>
      <c r="B83" s="410"/>
      <c r="C83" s="411">
        <f>SUM(D83:CZ83)</f>
        <v>0</v>
      </c>
      <c r="D83" s="412">
        <f aca="true" t="shared" si="41" ref="D83:AI83">D65/((1+$M$6)^D15)</f>
        <v>0</v>
      </c>
      <c r="E83" s="412">
        <f t="shared" si="41"/>
        <v>0</v>
      </c>
      <c r="F83" s="412">
        <f t="shared" si="41"/>
        <v>0</v>
      </c>
      <c r="G83" s="412">
        <f t="shared" si="41"/>
        <v>0</v>
      </c>
      <c r="H83" s="412">
        <f t="shared" si="41"/>
        <v>0</v>
      </c>
      <c r="I83" s="412">
        <f t="shared" si="41"/>
        <v>0</v>
      </c>
      <c r="J83" s="412">
        <f t="shared" si="41"/>
        <v>0</v>
      </c>
      <c r="K83" s="412">
        <f t="shared" si="41"/>
        <v>0</v>
      </c>
      <c r="L83" s="412">
        <f t="shared" si="41"/>
        <v>0</v>
      </c>
      <c r="M83" s="412">
        <f t="shared" si="41"/>
        <v>0</v>
      </c>
      <c r="N83" s="412">
        <f t="shared" si="41"/>
        <v>0</v>
      </c>
      <c r="O83" s="412">
        <f t="shared" si="41"/>
        <v>0</v>
      </c>
      <c r="P83" s="412">
        <f t="shared" si="41"/>
        <v>0</v>
      </c>
      <c r="Q83" s="412">
        <f t="shared" si="41"/>
        <v>0</v>
      </c>
      <c r="R83" s="412">
        <f t="shared" si="41"/>
        <v>0</v>
      </c>
      <c r="S83" s="412">
        <f t="shared" si="41"/>
        <v>0</v>
      </c>
      <c r="T83" s="412">
        <f t="shared" si="41"/>
        <v>0</v>
      </c>
      <c r="U83" s="412">
        <f t="shared" si="41"/>
        <v>0</v>
      </c>
      <c r="V83" s="412">
        <f t="shared" si="41"/>
        <v>0</v>
      </c>
      <c r="W83" s="412">
        <f t="shared" si="41"/>
        <v>0</v>
      </c>
      <c r="X83" s="412">
        <f t="shared" si="41"/>
        <v>0</v>
      </c>
      <c r="Y83" s="412">
        <f t="shared" si="41"/>
        <v>0</v>
      </c>
      <c r="Z83" s="412">
        <f t="shared" si="41"/>
        <v>0</v>
      </c>
      <c r="AA83" s="412">
        <f t="shared" si="41"/>
        <v>0</v>
      </c>
      <c r="AB83" s="412">
        <f t="shared" si="41"/>
        <v>0</v>
      </c>
      <c r="AC83" s="412">
        <f t="shared" si="41"/>
        <v>0</v>
      </c>
      <c r="AD83" s="412">
        <f t="shared" si="41"/>
        <v>0</v>
      </c>
      <c r="AE83" s="412">
        <f t="shared" si="41"/>
        <v>0</v>
      </c>
      <c r="AF83" s="412">
        <f t="shared" si="41"/>
        <v>0</v>
      </c>
      <c r="AG83" s="412">
        <f t="shared" si="41"/>
        <v>0</v>
      </c>
      <c r="AH83" s="412">
        <f t="shared" si="41"/>
        <v>0</v>
      </c>
      <c r="AI83" s="412">
        <f t="shared" si="41"/>
        <v>0</v>
      </c>
      <c r="AJ83" s="412">
        <f aca="true" t="shared" si="42" ref="AJ83:BO83">AJ65/((1+$M$6)^AJ15)</f>
        <v>0</v>
      </c>
      <c r="AK83" s="412">
        <f t="shared" si="42"/>
        <v>0</v>
      </c>
      <c r="AL83" s="412">
        <f t="shared" si="42"/>
        <v>0</v>
      </c>
      <c r="AM83" s="412">
        <f t="shared" si="42"/>
        <v>0</v>
      </c>
      <c r="AN83" s="412">
        <f t="shared" si="42"/>
        <v>0</v>
      </c>
      <c r="AO83" s="412">
        <f t="shared" si="42"/>
        <v>0</v>
      </c>
      <c r="AP83" s="412">
        <f t="shared" si="42"/>
        <v>0</v>
      </c>
      <c r="AQ83" s="412">
        <f t="shared" si="42"/>
        <v>0</v>
      </c>
      <c r="AR83" s="412">
        <f t="shared" si="42"/>
        <v>0</v>
      </c>
      <c r="AS83" s="412">
        <f t="shared" si="42"/>
        <v>0</v>
      </c>
      <c r="AT83" s="412">
        <f t="shared" si="42"/>
        <v>0</v>
      </c>
      <c r="AU83" s="412">
        <f t="shared" si="42"/>
        <v>0</v>
      </c>
      <c r="AV83" s="412">
        <f t="shared" si="42"/>
        <v>0</v>
      </c>
      <c r="AW83" s="412">
        <f t="shared" si="42"/>
        <v>0</v>
      </c>
      <c r="AX83" s="412">
        <f t="shared" si="42"/>
        <v>0</v>
      </c>
      <c r="AY83" s="412">
        <f t="shared" si="42"/>
        <v>0</v>
      </c>
      <c r="AZ83" s="412">
        <f t="shared" si="42"/>
        <v>0</v>
      </c>
      <c r="BA83" s="412">
        <f t="shared" si="42"/>
        <v>0</v>
      </c>
      <c r="BB83" s="412">
        <f t="shared" si="42"/>
        <v>0</v>
      </c>
      <c r="BC83" s="412">
        <f t="shared" si="42"/>
        <v>0</v>
      </c>
      <c r="BD83" s="412">
        <f t="shared" si="42"/>
        <v>0</v>
      </c>
      <c r="BE83" s="412">
        <f t="shared" si="42"/>
        <v>0</v>
      </c>
      <c r="BF83" s="412">
        <f t="shared" si="42"/>
        <v>0</v>
      </c>
      <c r="BG83" s="412">
        <f t="shared" si="42"/>
        <v>0</v>
      </c>
      <c r="BH83" s="412">
        <f t="shared" si="42"/>
        <v>0</v>
      </c>
      <c r="BI83" s="412">
        <f t="shared" si="42"/>
        <v>0</v>
      </c>
      <c r="BJ83" s="412">
        <f t="shared" si="42"/>
        <v>0</v>
      </c>
      <c r="BK83" s="412">
        <f t="shared" si="42"/>
        <v>0</v>
      </c>
      <c r="BL83" s="412">
        <f t="shared" si="42"/>
        <v>0</v>
      </c>
      <c r="BM83" s="412">
        <f t="shared" si="42"/>
        <v>0</v>
      </c>
      <c r="BN83" s="412">
        <f t="shared" si="42"/>
        <v>0</v>
      </c>
      <c r="BO83" s="412">
        <f t="shared" si="42"/>
        <v>0</v>
      </c>
      <c r="BP83" s="412">
        <f aca="true" t="shared" si="43" ref="BP83:CZ83">BP65/((1+$M$6)^BP15)</f>
        <v>0</v>
      </c>
      <c r="BQ83" s="412">
        <f t="shared" si="43"/>
        <v>0</v>
      </c>
      <c r="BR83" s="412">
        <f t="shared" si="43"/>
        <v>0</v>
      </c>
      <c r="BS83" s="412">
        <f t="shared" si="43"/>
        <v>0</v>
      </c>
      <c r="BT83" s="412">
        <f t="shared" si="43"/>
        <v>0</v>
      </c>
      <c r="BU83" s="412">
        <f t="shared" si="43"/>
        <v>0</v>
      </c>
      <c r="BV83" s="412">
        <f t="shared" si="43"/>
        <v>0</v>
      </c>
      <c r="BW83" s="412">
        <f t="shared" si="43"/>
        <v>0</v>
      </c>
      <c r="BX83" s="412">
        <f t="shared" si="43"/>
        <v>0</v>
      </c>
      <c r="BY83" s="412">
        <f t="shared" si="43"/>
        <v>0</v>
      </c>
      <c r="BZ83" s="412">
        <f t="shared" si="43"/>
        <v>0</v>
      </c>
      <c r="CA83" s="412">
        <f t="shared" si="43"/>
        <v>0</v>
      </c>
      <c r="CB83" s="412">
        <f t="shared" si="43"/>
        <v>0</v>
      </c>
      <c r="CC83" s="412">
        <f t="shared" si="43"/>
        <v>0</v>
      </c>
      <c r="CD83" s="412">
        <f t="shared" si="43"/>
        <v>0</v>
      </c>
      <c r="CE83" s="412">
        <f t="shared" si="43"/>
        <v>0</v>
      </c>
      <c r="CF83" s="412">
        <f t="shared" si="43"/>
        <v>0</v>
      </c>
      <c r="CG83" s="412">
        <f t="shared" si="43"/>
        <v>0</v>
      </c>
      <c r="CH83" s="412">
        <f t="shared" si="43"/>
        <v>0</v>
      </c>
      <c r="CI83" s="412">
        <f t="shared" si="43"/>
        <v>0</v>
      </c>
      <c r="CJ83" s="412">
        <f t="shared" si="43"/>
        <v>0</v>
      </c>
      <c r="CK83" s="412">
        <f t="shared" si="43"/>
        <v>0</v>
      </c>
      <c r="CL83" s="412">
        <f t="shared" si="43"/>
        <v>0</v>
      </c>
      <c r="CM83" s="412">
        <f t="shared" si="43"/>
        <v>0</v>
      </c>
      <c r="CN83" s="412">
        <f t="shared" si="43"/>
        <v>0</v>
      </c>
      <c r="CO83" s="412">
        <f t="shared" si="43"/>
        <v>0</v>
      </c>
      <c r="CP83" s="412">
        <f t="shared" si="43"/>
        <v>0</v>
      </c>
      <c r="CQ83" s="412">
        <f t="shared" si="43"/>
        <v>0</v>
      </c>
      <c r="CR83" s="412">
        <f t="shared" si="43"/>
        <v>0</v>
      </c>
      <c r="CS83" s="412">
        <f t="shared" si="43"/>
        <v>0</v>
      </c>
      <c r="CT83" s="412">
        <f t="shared" si="43"/>
        <v>0</v>
      </c>
      <c r="CU83" s="412">
        <f t="shared" si="43"/>
        <v>0</v>
      </c>
      <c r="CV83" s="412">
        <f t="shared" si="43"/>
        <v>0</v>
      </c>
      <c r="CW83" s="412">
        <f t="shared" si="43"/>
        <v>0</v>
      </c>
      <c r="CX83" s="412">
        <f t="shared" si="43"/>
        <v>0</v>
      </c>
      <c r="CY83" s="412">
        <f t="shared" si="43"/>
        <v>0</v>
      </c>
      <c r="CZ83" s="412">
        <f t="shared" si="43"/>
        <v>0</v>
      </c>
    </row>
    <row r="84" spans="1:104" ht="15" customHeight="1" thickBot="1">
      <c r="A84" s="413" t="s">
        <v>163</v>
      </c>
      <c r="B84" s="414"/>
      <c r="C84" s="382">
        <f>SUM(D84:CZ84)</f>
        <v>0</v>
      </c>
      <c r="D84" s="383">
        <f aca="true" t="shared" si="44" ref="D84:AI84">(D65-D59)/((1+$M$6)^D15)</f>
        <v>0</v>
      </c>
      <c r="E84" s="383">
        <f t="shared" si="44"/>
        <v>0</v>
      </c>
      <c r="F84" s="383">
        <f t="shared" si="44"/>
        <v>0</v>
      </c>
      <c r="G84" s="383">
        <f t="shared" si="44"/>
        <v>0</v>
      </c>
      <c r="H84" s="383">
        <f t="shared" si="44"/>
        <v>0</v>
      </c>
      <c r="I84" s="383">
        <f t="shared" si="44"/>
        <v>0</v>
      </c>
      <c r="J84" s="383">
        <f t="shared" si="44"/>
        <v>0</v>
      </c>
      <c r="K84" s="383">
        <f t="shared" si="44"/>
        <v>0</v>
      </c>
      <c r="L84" s="383">
        <f t="shared" si="44"/>
        <v>0</v>
      </c>
      <c r="M84" s="383">
        <f t="shared" si="44"/>
        <v>0</v>
      </c>
      <c r="N84" s="383">
        <f t="shared" si="44"/>
        <v>0</v>
      </c>
      <c r="O84" s="383">
        <f t="shared" si="44"/>
        <v>0</v>
      </c>
      <c r="P84" s="383">
        <f t="shared" si="44"/>
        <v>0</v>
      </c>
      <c r="Q84" s="383">
        <f t="shared" si="44"/>
        <v>0</v>
      </c>
      <c r="R84" s="383">
        <f t="shared" si="44"/>
        <v>0</v>
      </c>
      <c r="S84" s="383">
        <f t="shared" si="44"/>
        <v>0</v>
      </c>
      <c r="T84" s="383">
        <f t="shared" si="44"/>
        <v>0</v>
      </c>
      <c r="U84" s="383">
        <f t="shared" si="44"/>
        <v>0</v>
      </c>
      <c r="V84" s="383">
        <f t="shared" si="44"/>
        <v>0</v>
      </c>
      <c r="W84" s="383">
        <f t="shared" si="44"/>
        <v>0</v>
      </c>
      <c r="X84" s="383">
        <f t="shared" si="44"/>
        <v>0</v>
      </c>
      <c r="Y84" s="383">
        <f t="shared" si="44"/>
        <v>0</v>
      </c>
      <c r="Z84" s="383">
        <f t="shared" si="44"/>
        <v>0</v>
      </c>
      <c r="AA84" s="383">
        <f t="shared" si="44"/>
        <v>0</v>
      </c>
      <c r="AB84" s="383">
        <f t="shared" si="44"/>
        <v>0</v>
      </c>
      <c r="AC84" s="383">
        <f t="shared" si="44"/>
        <v>0</v>
      </c>
      <c r="AD84" s="383">
        <f t="shared" si="44"/>
        <v>0</v>
      </c>
      <c r="AE84" s="383">
        <f t="shared" si="44"/>
        <v>0</v>
      </c>
      <c r="AF84" s="383">
        <f t="shared" si="44"/>
        <v>0</v>
      </c>
      <c r="AG84" s="383">
        <f t="shared" si="44"/>
        <v>0</v>
      </c>
      <c r="AH84" s="383">
        <f t="shared" si="44"/>
        <v>0</v>
      </c>
      <c r="AI84" s="383">
        <f t="shared" si="44"/>
        <v>0</v>
      </c>
      <c r="AJ84" s="383">
        <f aca="true" t="shared" si="45" ref="AJ84:BO84">(AJ65-AJ59)/((1+$M$6)^AJ15)</f>
        <v>0</v>
      </c>
      <c r="AK84" s="383">
        <f t="shared" si="45"/>
        <v>0</v>
      </c>
      <c r="AL84" s="383">
        <f t="shared" si="45"/>
        <v>0</v>
      </c>
      <c r="AM84" s="383">
        <f t="shared" si="45"/>
        <v>0</v>
      </c>
      <c r="AN84" s="383">
        <f t="shared" si="45"/>
        <v>0</v>
      </c>
      <c r="AO84" s="383">
        <f t="shared" si="45"/>
        <v>0</v>
      </c>
      <c r="AP84" s="383">
        <f t="shared" si="45"/>
        <v>0</v>
      </c>
      <c r="AQ84" s="383">
        <f t="shared" si="45"/>
        <v>0</v>
      </c>
      <c r="AR84" s="383">
        <f t="shared" si="45"/>
        <v>0</v>
      </c>
      <c r="AS84" s="383">
        <f t="shared" si="45"/>
        <v>0</v>
      </c>
      <c r="AT84" s="383">
        <f t="shared" si="45"/>
        <v>0</v>
      </c>
      <c r="AU84" s="383">
        <f t="shared" si="45"/>
        <v>0</v>
      </c>
      <c r="AV84" s="383">
        <f t="shared" si="45"/>
        <v>0</v>
      </c>
      <c r="AW84" s="383">
        <f t="shared" si="45"/>
        <v>0</v>
      </c>
      <c r="AX84" s="383">
        <f t="shared" si="45"/>
        <v>0</v>
      </c>
      <c r="AY84" s="383">
        <f t="shared" si="45"/>
        <v>0</v>
      </c>
      <c r="AZ84" s="383">
        <f t="shared" si="45"/>
        <v>0</v>
      </c>
      <c r="BA84" s="383">
        <f t="shared" si="45"/>
        <v>0</v>
      </c>
      <c r="BB84" s="383">
        <f t="shared" si="45"/>
        <v>0</v>
      </c>
      <c r="BC84" s="383">
        <f t="shared" si="45"/>
        <v>0</v>
      </c>
      <c r="BD84" s="383">
        <f t="shared" si="45"/>
        <v>0</v>
      </c>
      <c r="BE84" s="383">
        <f t="shared" si="45"/>
        <v>0</v>
      </c>
      <c r="BF84" s="383">
        <f t="shared" si="45"/>
        <v>0</v>
      </c>
      <c r="BG84" s="383">
        <f t="shared" si="45"/>
        <v>0</v>
      </c>
      <c r="BH84" s="383">
        <f t="shared" si="45"/>
        <v>0</v>
      </c>
      <c r="BI84" s="383">
        <f t="shared" si="45"/>
        <v>0</v>
      </c>
      <c r="BJ84" s="383">
        <f t="shared" si="45"/>
        <v>0</v>
      </c>
      <c r="BK84" s="383">
        <f t="shared" si="45"/>
        <v>0</v>
      </c>
      <c r="BL84" s="383">
        <f t="shared" si="45"/>
        <v>0</v>
      </c>
      <c r="BM84" s="383">
        <f t="shared" si="45"/>
        <v>0</v>
      </c>
      <c r="BN84" s="383">
        <f t="shared" si="45"/>
        <v>0</v>
      </c>
      <c r="BO84" s="383">
        <f t="shared" si="45"/>
        <v>0</v>
      </c>
      <c r="BP84" s="383">
        <f aca="true" t="shared" si="46" ref="BP84:CZ84">(BP65-BP59)/((1+$M$6)^BP15)</f>
        <v>0</v>
      </c>
      <c r="BQ84" s="383">
        <f t="shared" si="46"/>
        <v>0</v>
      </c>
      <c r="BR84" s="383">
        <f t="shared" si="46"/>
        <v>0</v>
      </c>
      <c r="BS84" s="383">
        <f t="shared" si="46"/>
        <v>0</v>
      </c>
      <c r="BT84" s="383">
        <f t="shared" si="46"/>
        <v>0</v>
      </c>
      <c r="BU84" s="383">
        <f t="shared" si="46"/>
        <v>0</v>
      </c>
      <c r="BV84" s="383">
        <f t="shared" si="46"/>
        <v>0</v>
      </c>
      <c r="BW84" s="383">
        <f t="shared" si="46"/>
        <v>0</v>
      </c>
      <c r="BX84" s="383">
        <f t="shared" si="46"/>
        <v>0</v>
      </c>
      <c r="BY84" s="383">
        <f t="shared" si="46"/>
        <v>0</v>
      </c>
      <c r="BZ84" s="383">
        <f t="shared" si="46"/>
        <v>0</v>
      </c>
      <c r="CA84" s="383">
        <f t="shared" si="46"/>
        <v>0</v>
      </c>
      <c r="CB84" s="383">
        <f t="shared" si="46"/>
        <v>0</v>
      </c>
      <c r="CC84" s="383">
        <f t="shared" si="46"/>
        <v>0</v>
      </c>
      <c r="CD84" s="383">
        <f t="shared" si="46"/>
        <v>0</v>
      </c>
      <c r="CE84" s="383">
        <f t="shared" si="46"/>
        <v>0</v>
      </c>
      <c r="CF84" s="383">
        <f t="shared" si="46"/>
        <v>0</v>
      </c>
      <c r="CG84" s="383">
        <f t="shared" si="46"/>
        <v>0</v>
      </c>
      <c r="CH84" s="383">
        <f t="shared" si="46"/>
        <v>0</v>
      </c>
      <c r="CI84" s="383">
        <f t="shared" si="46"/>
        <v>0</v>
      </c>
      <c r="CJ84" s="383">
        <f t="shared" si="46"/>
        <v>0</v>
      </c>
      <c r="CK84" s="383">
        <f t="shared" si="46"/>
        <v>0</v>
      </c>
      <c r="CL84" s="383">
        <f t="shared" si="46"/>
        <v>0</v>
      </c>
      <c r="CM84" s="383">
        <f t="shared" si="46"/>
        <v>0</v>
      </c>
      <c r="CN84" s="383">
        <f t="shared" si="46"/>
        <v>0</v>
      </c>
      <c r="CO84" s="383">
        <f t="shared" si="46"/>
        <v>0</v>
      </c>
      <c r="CP84" s="383">
        <f t="shared" si="46"/>
        <v>0</v>
      </c>
      <c r="CQ84" s="383">
        <f t="shared" si="46"/>
        <v>0</v>
      </c>
      <c r="CR84" s="383">
        <f t="shared" si="46"/>
        <v>0</v>
      </c>
      <c r="CS84" s="383">
        <f t="shared" si="46"/>
        <v>0</v>
      </c>
      <c r="CT84" s="383">
        <f t="shared" si="46"/>
        <v>0</v>
      </c>
      <c r="CU84" s="383">
        <f t="shared" si="46"/>
        <v>0</v>
      </c>
      <c r="CV84" s="383">
        <f t="shared" si="46"/>
        <v>0</v>
      </c>
      <c r="CW84" s="383">
        <f t="shared" si="46"/>
        <v>0</v>
      </c>
      <c r="CX84" s="383">
        <f t="shared" si="46"/>
        <v>0</v>
      </c>
      <c r="CY84" s="383">
        <f t="shared" si="46"/>
        <v>0</v>
      </c>
      <c r="CZ84" s="383">
        <f t="shared" si="46"/>
        <v>0</v>
      </c>
    </row>
    <row r="85" spans="1:104" ht="15" customHeight="1" thickBot="1">
      <c r="A85" s="229"/>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row>
    <row r="86" spans="1:104" ht="15" customHeight="1">
      <c r="A86" s="421" t="s">
        <v>164</v>
      </c>
      <c r="B86" s="422"/>
      <c r="C86" s="423">
        <f>SUM(D86:CZ86)</f>
        <v>0</v>
      </c>
      <c r="D86" s="423">
        <f aca="true" t="shared" si="47" ref="D86:AI86">D83-D80</f>
        <v>0</v>
      </c>
      <c r="E86" s="423">
        <f t="shared" si="47"/>
        <v>0</v>
      </c>
      <c r="F86" s="423">
        <f t="shared" si="47"/>
        <v>0</v>
      </c>
      <c r="G86" s="423">
        <f t="shared" si="47"/>
        <v>0</v>
      </c>
      <c r="H86" s="423">
        <f t="shared" si="47"/>
        <v>0</v>
      </c>
      <c r="I86" s="423">
        <f t="shared" si="47"/>
        <v>0</v>
      </c>
      <c r="J86" s="423">
        <f t="shared" si="47"/>
        <v>0</v>
      </c>
      <c r="K86" s="423">
        <f t="shared" si="47"/>
        <v>0</v>
      </c>
      <c r="L86" s="423">
        <f t="shared" si="47"/>
        <v>0</v>
      </c>
      <c r="M86" s="423">
        <f t="shared" si="47"/>
        <v>0</v>
      </c>
      <c r="N86" s="423">
        <f t="shared" si="47"/>
        <v>0</v>
      </c>
      <c r="O86" s="423">
        <f t="shared" si="47"/>
        <v>0</v>
      </c>
      <c r="P86" s="423">
        <f t="shared" si="47"/>
        <v>0</v>
      </c>
      <c r="Q86" s="423">
        <f t="shared" si="47"/>
        <v>0</v>
      </c>
      <c r="R86" s="423">
        <f t="shared" si="47"/>
        <v>0</v>
      </c>
      <c r="S86" s="423">
        <f t="shared" si="47"/>
        <v>0</v>
      </c>
      <c r="T86" s="423">
        <f t="shared" si="47"/>
        <v>0</v>
      </c>
      <c r="U86" s="423">
        <f t="shared" si="47"/>
        <v>0</v>
      </c>
      <c r="V86" s="423">
        <f t="shared" si="47"/>
        <v>0</v>
      </c>
      <c r="W86" s="423">
        <f t="shared" si="47"/>
        <v>0</v>
      </c>
      <c r="X86" s="423">
        <f t="shared" si="47"/>
        <v>0</v>
      </c>
      <c r="Y86" s="423">
        <f t="shared" si="47"/>
        <v>0</v>
      </c>
      <c r="Z86" s="423">
        <f t="shared" si="47"/>
        <v>0</v>
      </c>
      <c r="AA86" s="423">
        <f t="shared" si="47"/>
        <v>0</v>
      </c>
      <c r="AB86" s="423">
        <f t="shared" si="47"/>
        <v>0</v>
      </c>
      <c r="AC86" s="423">
        <f t="shared" si="47"/>
        <v>0</v>
      </c>
      <c r="AD86" s="423">
        <f t="shared" si="47"/>
        <v>0</v>
      </c>
      <c r="AE86" s="423">
        <f t="shared" si="47"/>
        <v>0</v>
      </c>
      <c r="AF86" s="423">
        <f t="shared" si="47"/>
        <v>0</v>
      </c>
      <c r="AG86" s="423">
        <f t="shared" si="47"/>
        <v>0</v>
      </c>
      <c r="AH86" s="423">
        <f t="shared" si="47"/>
        <v>0</v>
      </c>
      <c r="AI86" s="423">
        <f t="shared" si="47"/>
        <v>0</v>
      </c>
      <c r="AJ86" s="423">
        <f aca="true" t="shared" si="48" ref="AJ86:BO86">AJ83-AJ80</f>
        <v>0</v>
      </c>
      <c r="AK86" s="423">
        <f t="shared" si="48"/>
        <v>0</v>
      </c>
      <c r="AL86" s="423">
        <f t="shared" si="48"/>
        <v>0</v>
      </c>
      <c r="AM86" s="423">
        <f t="shared" si="48"/>
        <v>0</v>
      </c>
      <c r="AN86" s="423">
        <f t="shared" si="48"/>
        <v>0</v>
      </c>
      <c r="AO86" s="423">
        <f t="shared" si="48"/>
        <v>0</v>
      </c>
      <c r="AP86" s="423">
        <f t="shared" si="48"/>
        <v>0</v>
      </c>
      <c r="AQ86" s="423">
        <f t="shared" si="48"/>
        <v>0</v>
      </c>
      <c r="AR86" s="423">
        <f t="shared" si="48"/>
        <v>0</v>
      </c>
      <c r="AS86" s="423">
        <f t="shared" si="48"/>
        <v>0</v>
      </c>
      <c r="AT86" s="423">
        <f t="shared" si="48"/>
        <v>0</v>
      </c>
      <c r="AU86" s="423">
        <f t="shared" si="48"/>
        <v>0</v>
      </c>
      <c r="AV86" s="423">
        <f t="shared" si="48"/>
        <v>0</v>
      </c>
      <c r="AW86" s="423">
        <f t="shared" si="48"/>
        <v>0</v>
      </c>
      <c r="AX86" s="423">
        <f t="shared" si="48"/>
        <v>0</v>
      </c>
      <c r="AY86" s="423">
        <f t="shared" si="48"/>
        <v>0</v>
      </c>
      <c r="AZ86" s="423">
        <f t="shared" si="48"/>
        <v>0</v>
      </c>
      <c r="BA86" s="423">
        <f t="shared" si="48"/>
        <v>0</v>
      </c>
      <c r="BB86" s="423">
        <f t="shared" si="48"/>
        <v>0</v>
      </c>
      <c r="BC86" s="423">
        <f t="shared" si="48"/>
        <v>0</v>
      </c>
      <c r="BD86" s="423">
        <f t="shared" si="48"/>
        <v>0</v>
      </c>
      <c r="BE86" s="423">
        <f t="shared" si="48"/>
        <v>0</v>
      </c>
      <c r="BF86" s="423">
        <f t="shared" si="48"/>
        <v>0</v>
      </c>
      <c r="BG86" s="423">
        <f t="shared" si="48"/>
        <v>0</v>
      </c>
      <c r="BH86" s="423">
        <f t="shared" si="48"/>
        <v>0</v>
      </c>
      <c r="BI86" s="423">
        <f t="shared" si="48"/>
        <v>0</v>
      </c>
      <c r="BJ86" s="423">
        <f t="shared" si="48"/>
        <v>0</v>
      </c>
      <c r="BK86" s="423">
        <f t="shared" si="48"/>
        <v>0</v>
      </c>
      <c r="BL86" s="423">
        <f t="shared" si="48"/>
        <v>0</v>
      </c>
      <c r="BM86" s="423">
        <f t="shared" si="48"/>
        <v>0</v>
      </c>
      <c r="BN86" s="423">
        <f t="shared" si="48"/>
        <v>0</v>
      </c>
      <c r="BO86" s="423">
        <f t="shared" si="48"/>
        <v>0</v>
      </c>
      <c r="BP86" s="423">
        <f aca="true" t="shared" si="49" ref="BP86:CV86">BP83-BP80</f>
        <v>0</v>
      </c>
      <c r="BQ86" s="423">
        <f t="shared" si="49"/>
        <v>0</v>
      </c>
      <c r="BR86" s="423">
        <f t="shared" si="49"/>
        <v>0</v>
      </c>
      <c r="BS86" s="423">
        <f t="shared" si="49"/>
        <v>0</v>
      </c>
      <c r="BT86" s="423">
        <f t="shared" si="49"/>
        <v>0</v>
      </c>
      <c r="BU86" s="423">
        <f t="shared" si="49"/>
        <v>0</v>
      </c>
      <c r="BV86" s="423">
        <f t="shared" si="49"/>
        <v>0</v>
      </c>
      <c r="BW86" s="423">
        <f t="shared" si="49"/>
        <v>0</v>
      </c>
      <c r="BX86" s="423">
        <f t="shared" si="49"/>
        <v>0</v>
      </c>
      <c r="BY86" s="423">
        <f t="shared" si="49"/>
        <v>0</v>
      </c>
      <c r="BZ86" s="423">
        <f t="shared" si="49"/>
        <v>0</v>
      </c>
      <c r="CA86" s="423">
        <f t="shared" si="49"/>
        <v>0</v>
      </c>
      <c r="CB86" s="423">
        <f t="shared" si="49"/>
        <v>0</v>
      </c>
      <c r="CC86" s="423">
        <f t="shared" si="49"/>
        <v>0</v>
      </c>
      <c r="CD86" s="423">
        <f t="shared" si="49"/>
        <v>0</v>
      </c>
      <c r="CE86" s="423">
        <f t="shared" si="49"/>
        <v>0</v>
      </c>
      <c r="CF86" s="423">
        <f t="shared" si="49"/>
        <v>0</v>
      </c>
      <c r="CG86" s="423">
        <f t="shared" si="49"/>
        <v>0</v>
      </c>
      <c r="CH86" s="423">
        <f t="shared" si="49"/>
        <v>0</v>
      </c>
      <c r="CI86" s="423">
        <f t="shared" si="49"/>
        <v>0</v>
      </c>
      <c r="CJ86" s="423">
        <f t="shared" si="49"/>
        <v>0</v>
      </c>
      <c r="CK86" s="423">
        <f t="shared" si="49"/>
        <v>0</v>
      </c>
      <c r="CL86" s="423">
        <f t="shared" si="49"/>
        <v>0</v>
      </c>
      <c r="CM86" s="423">
        <f t="shared" si="49"/>
        <v>0</v>
      </c>
      <c r="CN86" s="423">
        <f t="shared" si="49"/>
        <v>0</v>
      </c>
      <c r="CO86" s="423">
        <f t="shared" si="49"/>
        <v>0</v>
      </c>
      <c r="CP86" s="423">
        <f t="shared" si="49"/>
        <v>0</v>
      </c>
      <c r="CQ86" s="423">
        <f t="shared" si="49"/>
        <v>0</v>
      </c>
      <c r="CR86" s="423">
        <f t="shared" si="49"/>
        <v>0</v>
      </c>
      <c r="CS86" s="423">
        <f t="shared" si="49"/>
        <v>0</v>
      </c>
      <c r="CT86" s="423">
        <f t="shared" si="49"/>
        <v>0</v>
      </c>
      <c r="CU86" s="423">
        <f t="shared" si="49"/>
        <v>0</v>
      </c>
      <c r="CV86" s="423">
        <f t="shared" si="49"/>
        <v>0</v>
      </c>
      <c r="CW86" s="423">
        <f aca="true" t="shared" si="50" ref="CW86:CZ87">CW83-CW80</f>
        <v>0</v>
      </c>
      <c r="CX86" s="423">
        <f t="shared" si="50"/>
        <v>0</v>
      </c>
      <c r="CY86" s="423">
        <f t="shared" si="50"/>
        <v>0</v>
      </c>
      <c r="CZ86" s="424">
        <f t="shared" si="50"/>
        <v>0</v>
      </c>
    </row>
    <row r="87" spans="1:104" ht="15" customHeight="1" thickBot="1">
      <c r="A87" s="425" t="s">
        <v>165</v>
      </c>
      <c r="B87" s="426"/>
      <c r="C87" s="427">
        <f>SUM(D87:CZ87)</f>
        <v>0</v>
      </c>
      <c r="D87" s="427">
        <f>D84-D81</f>
        <v>0</v>
      </c>
      <c r="E87" s="427">
        <f aca="true" t="shared" si="51" ref="E87:BP87">E84-E81</f>
        <v>0</v>
      </c>
      <c r="F87" s="427">
        <f t="shared" si="51"/>
        <v>0</v>
      </c>
      <c r="G87" s="427">
        <f t="shared" si="51"/>
        <v>0</v>
      </c>
      <c r="H87" s="427">
        <f t="shared" si="51"/>
        <v>0</v>
      </c>
      <c r="I87" s="427">
        <f t="shared" si="51"/>
        <v>0</v>
      </c>
      <c r="J87" s="427">
        <f t="shared" si="51"/>
        <v>0</v>
      </c>
      <c r="K87" s="427">
        <f t="shared" si="51"/>
        <v>0</v>
      </c>
      <c r="L87" s="427">
        <f t="shared" si="51"/>
        <v>0</v>
      </c>
      <c r="M87" s="427">
        <f t="shared" si="51"/>
        <v>0</v>
      </c>
      <c r="N87" s="427">
        <f t="shared" si="51"/>
        <v>0</v>
      </c>
      <c r="O87" s="427">
        <f t="shared" si="51"/>
        <v>0</v>
      </c>
      <c r="P87" s="427">
        <f t="shared" si="51"/>
        <v>0</v>
      </c>
      <c r="Q87" s="427">
        <f t="shared" si="51"/>
        <v>0</v>
      </c>
      <c r="R87" s="427">
        <f t="shared" si="51"/>
        <v>0</v>
      </c>
      <c r="S87" s="427">
        <f t="shared" si="51"/>
        <v>0</v>
      </c>
      <c r="T87" s="427">
        <f t="shared" si="51"/>
        <v>0</v>
      </c>
      <c r="U87" s="427">
        <f t="shared" si="51"/>
        <v>0</v>
      </c>
      <c r="V87" s="427">
        <f t="shared" si="51"/>
        <v>0</v>
      </c>
      <c r="W87" s="427">
        <f t="shared" si="51"/>
        <v>0</v>
      </c>
      <c r="X87" s="427">
        <f t="shared" si="51"/>
        <v>0</v>
      </c>
      <c r="Y87" s="427">
        <f t="shared" si="51"/>
        <v>0</v>
      </c>
      <c r="Z87" s="427">
        <f t="shared" si="51"/>
        <v>0</v>
      </c>
      <c r="AA87" s="427">
        <f t="shared" si="51"/>
        <v>0</v>
      </c>
      <c r="AB87" s="427">
        <f t="shared" si="51"/>
        <v>0</v>
      </c>
      <c r="AC87" s="427">
        <f t="shared" si="51"/>
        <v>0</v>
      </c>
      <c r="AD87" s="427">
        <f t="shared" si="51"/>
        <v>0</v>
      </c>
      <c r="AE87" s="427">
        <f t="shared" si="51"/>
        <v>0</v>
      </c>
      <c r="AF87" s="427">
        <f t="shared" si="51"/>
        <v>0</v>
      </c>
      <c r="AG87" s="427">
        <f t="shared" si="51"/>
        <v>0</v>
      </c>
      <c r="AH87" s="427">
        <f t="shared" si="51"/>
        <v>0</v>
      </c>
      <c r="AI87" s="427">
        <f t="shared" si="51"/>
        <v>0</v>
      </c>
      <c r="AJ87" s="427">
        <f t="shared" si="51"/>
        <v>0</v>
      </c>
      <c r="AK87" s="427">
        <f t="shared" si="51"/>
        <v>0</v>
      </c>
      <c r="AL87" s="427">
        <f t="shared" si="51"/>
        <v>0</v>
      </c>
      <c r="AM87" s="427">
        <f t="shared" si="51"/>
        <v>0</v>
      </c>
      <c r="AN87" s="427">
        <f t="shared" si="51"/>
        <v>0</v>
      </c>
      <c r="AO87" s="427">
        <f t="shared" si="51"/>
        <v>0</v>
      </c>
      <c r="AP87" s="427">
        <f t="shared" si="51"/>
        <v>0</v>
      </c>
      <c r="AQ87" s="427">
        <f t="shared" si="51"/>
        <v>0</v>
      </c>
      <c r="AR87" s="427">
        <f t="shared" si="51"/>
        <v>0</v>
      </c>
      <c r="AS87" s="427">
        <f t="shared" si="51"/>
        <v>0</v>
      </c>
      <c r="AT87" s="427">
        <f t="shared" si="51"/>
        <v>0</v>
      </c>
      <c r="AU87" s="427">
        <f t="shared" si="51"/>
        <v>0</v>
      </c>
      <c r="AV87" s="427">
        <f t="shared" si="51"/>
        <v>0</v>
      </c>
      <c r="AW87" s="427">
        <f t="shared" si="51"/>
        <v>0</v>
      </c>
      <c r="AX87" s="427">
        <f t="shared" si="51"/>
        <v>0</v>
      </c>
      <c r="AY87" s="427">
        <f t="shared" si="51"/>
        <v>0</v>
      </c>
      <c r="AZ87" s="427">
        <f t="shared" si="51"/>
        <v>0</v>
      </c>
      <c r="BA87" s="427">
        <f t="shared" si="51"/>
        <v>0</v>
      </c>
      <c r="BB87" s="427">
        <f t="shared" si="51"/>
        <v>0</v>
      </c>
      <c r="BC87" s="427">
        <f t="shared" si="51"/>
        <v>0</v>
      </c>
      <c r="BD87" s="427">
        <f t="shared" si="51"/>
        <v>0</v>
      </c>
      <c r="BE87" s="427">
        <f t="shared" si="51"/>
        <v>0</v>
      </c>
      <c r="BF87" s="427">
        <f t="shared" si="51"/>
        <v>0</v>
      </c>
      <c r="BG87" s="427">
        <f t="shared" si="51"/>
        <v>0</v>
      </c>
      <c r="BH87" s="427">
        <f t="shared" si="51"/>
        <v>0</v>
      </c>
      <c r="BI87" s="427">
        <f t="shared" si="51"/>
        <v>0</v>
      </c>
      <c r="BJ87" s="427">
        <f t="shared" si="51"/>
        <v>0</v>
      </c>
      <c r="BK87" s="427">
        <f t="shared" si="51"/>
        <v>0</v>
      </c>
      <c r="BL87" s="427">
        <f t="shared" si="51"/>
        <v>0</v>
      </c>
      <c r="BM87" s="427">
        <f t="shared" si="51"/>
        <v>0</v>
      </c>
      <c r="BN87" s="427">
        <f t="shared" si="51"/>
        <v>0</v>
      </c>
      <c r="BO87" s="427">
        <f t="shared" si="51"/>
        <v>0</v>
      </c>
      <c r="BP87" s="427">
        <f t="shared" si="51"/>
        <v>0</v>
      </c>
      <c r="BQ87" s="427">
        <f aca="true" t="shared" si="52" ref="BQ87:CV87">BQ84-BQ81</f>
        <v>0</v>
      </c>
      <c r="BR87" s="427">
        <f t="shared" si="52"/>
        <v>0</v>
      </c>
      <c r="BS87" s="427">
        <f t="shared" si="52"/>
        <v>0</v>
      </c>
      <c r="BT87" s="427">
        <f t="shared" si="52"/>
        <v>0</v>
      </c>
      <c r="BU87" s="427">
        <f t="shared" si="52"/>
        <v>0</v>
      </c>
      <c r="BV87" s="427">
        <f t="shared" si="52"/>
        <v>0</v>
      </c>
      <c r="BW87" s="427">
        <f t="shared" si="52"/>
        <v>0</v>
      </c>
      <c r="BX87" s="427">
        <f t="shared" si="52"/>
        <v>0</v>
      </c>
      <c r="BY87" s="427">
        <f t="shared" si="52"/>
        <v>0</v>
      </c>
      <c r="BZ87" s="427">
        <f t="shared" si="52"/>
        <v>0</v>
      </c>
      <c r="CA87" s="427">
        <f t="shared" si="52"/>
        <v>0</v>
      </c>
      <c r="CB87" s="427">
        <f t="shared" si="52"/>
        <v>0</v>
      </c>
      <c r="CC87" s="427">
        <f t="shared" si="52"/>
        <v>0</v>
      </c>
      <c r="CD87" s="427">
        <f t="shared" si="52"/>
        <v>0</v>
      </c>
      <c r="CE87" s="427">
        <f t="shared" si="52"/>
        <v>0</v>
      </c>
      <c r="CF87" s="427">
        <f t="shared" si="52"/>
        <v>0</v>
      </c>
      <c r="CG87" s="427">
        <f t="shared" si="52"/>
        <v>0</v>
      </c>
      <c r="CH87" s="427">
        <f t="shared" si="52"/>
        <v>0</v>
      </c>
      <c r="CI87" s="427">
        <f t="shared" si="52"/>
        <v>0</v>
      </c>
      <c r="CJ87" s="427">
        <f t="shared" si="52"/>
        <v>0</v>
      </c>
      <c r="CK87" s="427">
        <f t="shared" si="52"/>
        <v>0</v>
      </c>
      <c r="CL87" s="427">
        <f t="shared" si="52"/>
        <v>0</v>
      </c>
      <c r="CM87" s="427">
        <f t="shared" si="52"/>
        <v>0</v>
      </c>
      <c r="CN87" s="427">
        <f t="shared" si="52"/>
        <v>0</v>
      </c>
      <c r="CO87" s="427">
        <f t="shared" si="52"/>
        <v>0</v>
      </c>
      <c r="CP87" s="427">
        <f t="shared" si="52"/>
        <v>0</v>
      </c>
      <c r="CQ87" s="427">
        <f t="shared" si="52"/>
        <v>0</v>
      </c>
      <c r="CR87" s="427">
        <f t="shared" si="52"/>
        <v>0</v>
      </c>
      <c r="CS87" s="427">
        <f t="shared" si="52"/>
        <v>0</v>
      </c>
      <c r="CT87" s="427">
        <f t="shared" si="52"/>
        <v>0</v>
      </c>
      <c r="CU87" s="427">
        <f t="shared" si="52"/>
        <v>0</v>
      </c>
      <c r="CV87" s="427">
        <f t="shared" si="52"/>
        <v>0</v>
      </c>
      <c r="CW87" s="427">
        <f t="shared" si="50"/>
        <v>0</v>
      </c>
      <c r="CX87" s="427">
        <f t="shared" si="50"/>
        <v>0</v>
      </c>
      <c r="CY87" s="427">
        <f t="shared" si="50"/>
        <v>0</v>
      </c>
      <c r="CZ87" s="428">
        <f t="shared" si="50"/>
        <v>0</v>
      </c>
    </row>
    <row r="88" ht="12.75">
      <c r="D88" s="249"/>
    </row>
    <row r="89" spans="1:4" ht="12.75">
      <c r="A89" s="33"/>
      <c r="C89" s="243"/>
      <c r="D89" s="277"/>
    </row>
    <row r="90" spans="2:4" ht="12.75">
      <c r="B90" s="278"/>
      <c r="C90" s="278"/>
      <c r="D90" s="249"/>
    </row>
    <row r="91" ht="12.75">
      <c r="D91" s="249"/>
    </row>
  </sheetData>
  <sheetProtection password="C395" sheet="1"/>
  <mergeCells count="27">
    <mergeCell ref="I6:L6"/>
    <mergeCell ref="L8:M8"/>
    <mergeCell ref="L7:M7"/>
    <mergeCell ref="D6:G6"/>
    <mergeCell ref="A5:C5"/>
    <mergeCell ref="A53:A57"/>
    <mergeCell ref="A7:D7"/>
    <mergeCell ref="A41:A48"/>
    <mergeCell ref="A6:B6"/>
    <mergeCell ref="A18:A34"/>
    <mergeCell ref="A36:A38"/>
    <mergeCell ref="D2:G2"/>
    <mergeCell ref="D3:G3"/>
    <mergeCell ref="D4:G4"/>
    <mergeCell ref="D5:G5"/>
    <mergeCell ref="A1:B1"/>
    <mergeCell ref="A2:B2"/>
    <mergeCell ref="N7:O7"/>
    <mergeCell ref="N8:O8"/>
    <mergeCell ref="N6:O6"/>
    <mergeCell ref="I1:L1"/>
    <mergeCell ref="I2:L2"/>
    <mergeCell ref="A3:B3"/>
    <mergeCell ref="A4:B4"/>
    <mergeCell ref="I4:L4"/>
    <mergeCell ref="I5:L5"/>
    <mergeCell ref="D1:G1"/>
  </mergeCells>
  <dataValidations count="6">
    <dataValidation type="textLength" allowBlank="1" showInputMessage="1" showErrorMessage="1" sqref="B41:C48 C18:C34 D1:D2 B36:C39 D4 B53:C57 B18:B21 B23:B34 B63">
      <formula1>0</formula1>
      <formula2>30</formula2>
    </dataValidation>
    <dataValidation type="decimal" operator="greaterThanOrEqual" allowBlank="1" showInputMessage="1" showErrorMessage="1" sqref="D53:CZ57 D36:CZ39 D41:CZ48 D18:CZ34 D60:CZ63">
      <formula1>0</formula1>
    </dataValidation>
    <dataValidation type="decimal" allowBlank="1" showInputMessage="1" showErrorMessage="1" sqref="M6">
      <formula1>0</formula1>
      <formula2>10</formula2>
    </dataValidation>
    <dataValidation type="date" allowBlank="1" showInputMessage="1" showErrorMessage="1" sqref="D3">
      <formula1>40544</formula1>
      <formula2>73415</formula2>
    </dataValidation>
    <dataValidation operator="greaterThanOrEqual" allowBlank="1" showInputMessage="1" showErrorMessage="1" sqref="D59:CZ59"/>
    <dataValidation errorStyle="information" type="textLength" allowBlank="1" showInputMessage="1" showErrorMessage="1" sqref="B62">
      <formula1>0</formula1>
      <formula2>30</formula2>
    </dataValidation>
  </dataValidation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00390625" defaultRowHeight="12.75"/>
  <cols>
    <col min="1" max="1" width="81.375" style="0" customWidth="1"/>
  </cols>
  <sheetData>
    <row r="1" ht="15">
      <c r="A1" s="306" t="s">
        <v>116</v>
      </c>
    </row>
    <row r="2" ht="15">
      <c r="A2" s="307"/>
    </row>
    <row r="3" ht="60">
      <c r="A3" s="308" t="s">
        <v>117</v>
      </c>
    </row>
    <row r="4" ht="15">
      <c r="A4" s="307"/>
    </row>
    <row r="5" ht="45">
      <c r="A5" s="308" t="s">
        <v>118</v>
      </c>
    </row>
    <row r="6" ht="12.75">
      <c r="A6" s="310"/>
    </row>
    <row r="7" ht="30">
      <c r="A7" s="309" t="s">
        <v>173</v>
      </c>
    </row>
  </sheetData>
  <sheetProtection password="C395" sheet="1" objects="1" scenario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3"/>
  <sheetViews>
    <sheetView zoomScalePageLayoutView="0" workbookViewId="0" topLeftCell="A1">
      <selection activeCell="B2" sqref="B2"/>
    </sheetView>
  </sheetViews>
  <sheetFormatPr defaultColWidth="9.00390625" defaultRowHeight="12.75"/>
  <cols>
    <col min="1" max="1" width="12.75390625" style="318" bestFit="1" customWidth="1"/>
    <col min="2" max="2" width="9.25390625" style="0" bestFit="1" customWidth="1"/>
    <col min="3" max="3" width="56.875" style="0" customWidth="1"/>
    <col min="4" max="4" width="13.125" style="0" customWidth="1"/>
  </cols>
  <sheetData>
    <row r="1" spans="1:4" ht="12.75">
      <c r="A1" s="317" t="s">
        <v>119</v>
      </c>
      <c r="B1" s="311" t="s">
        <v>120</v>
      </c>
      <c r="C1" s="312" t="s">
        <v>121</v>
      </c>
      <c r="D1" s="313" t="s">
        <v>122</v>
      </c>
    </row>
    <row r="2" spans="1:4" ht="33.75" customHeight="1">
      <c r="A2" s="319" t="s">
        <v>127</v>
      </c>
      <c r="B2" s="314">
        <v>1</v>
      </c>
      <c r="C2" s="316" t="s">
        <v>128</v>
      </c>
      <c r="D2" s="315" t="s">
        <v>123</v>
      </c>
    </row>
    <row r="3" spans="1:4" ht="43.5" customHeight="1">
      <c r="A3" s="319" t="s">
        <v>125</v>
      </c>
      <c r="B3" s="314">
        <v>2.1</v>
      </c>
      <c r="C3" s="316" t="s">
        <v>126</v>
      </c>
      <c r="D3" s="315" t="s">
        <v>123</v>
      </c>
    </row>
  </sheetData>
  <sheetProtection password="C395"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Authenticated User</dc:creator>
  <cp:keywords/>
  <dc:description/>
  <cp:lastModifiedBy>u321688</cp:lastModifiedBy>
  <cp:lastPrinted>2013-07-26T13:54:53Z</cp:lastPrinted>
  <dcterms:created xsi:type="dcterms:W3CDTF">2013-07-02T11:45:37Z</dcterms:created>
  <dcterms:modified xsi:type="dcterms:W3CDTF">2021-10-08T12:41:48Z</dcterms:modified>
  <cp:category/>
  <cp:version/>
  <cp:contentType/>
  <cp:contentStatus/>
</cp:coreProperties>
</file>